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chris_batsford_arts_wales/Documents/Desktop/"/>
    </mc:Choice>
  </mc:AlternateContent>
  <xr:revisionPtr revIDLastSave="1" documentId="8_{5366EE41-E428-4F38-ADB7-6EC17BD56AB5}" xr6:coauthVersionLast="45" xr6:coauthVersionMax="45" xr10:uidLastSave="{A06A7E48-498C-4B1F-BE0E-17C1C3C2F0CA}"/>
  <bookViews>
    <workbookView xWindow="-108" yWindow="-108" windowWidth="23256" windowHeight="12576" tabRatio="894" xr2:uid="{00000000-000D-0000-FFFF-FFFF00000000}"/>
  </bookViews>
  <sheets>
    <sheet name="Notes" sheetId="1" r:id="rId1"/>
    <sheet name="Contents" sheetId="2" r:id="rId2"/>
    <sheet name="WF Gender" sheetId="3" r:id="rId3"/>
    <sheet name="WF Age" sheetId="4" r:id="rId4"/>
    <sheet name="WF Disability" sheetId="5" r:id="rId5"/>
    <sheet name="WF Ethnicity" sheetId="6" r:id="rId6"/>
    <sheet name="WF Religion_Belief" sheetId="7" r:id="rId7"/>
    <sheet name="WF Sexual_Orientation" sheetId="8" r:id="rId8"/>
    <sheet name="WF Marital_Status" sheetId="9" r:id="rId9"/>
    <sheet name="Ap Gender" sheetId="17" r:id="rId10"/>
    <sheet name="Ap Age" sheetId="18" r:id="rId11"/>
    <sheet name="Ap Disability" sheetId="19" r:id="rId12"/>
    <sheet name="Ap Ethnicity" sheetId="21" r:id="rId13"/>
    <sheet name="Ap Religion_Belief" sheetId="20" r:id="rId14"/>
    <sheet name="Ap Sexual_Orientation" sheetId="22" r:id="rId15"/>
    <sheet name="Ap Marital_Status" sheetId="23" r:id="rId16"/>
    <sheet name="APW Exhibitions" sheetId="24" r:id="rId17"/>
    <sheet name="APW Film Screenings" sheetId="25" r:id="rId18"/>
    <sheet name="APW Presenting Venues - Perform" sheetId="26" r:id="rId19"/>
    <sheet name="APW Touring Performances" sheetId="27" r:id="rId20"/>
    <sheet name="APW C&amp;YP Participation" sheetId="28" r:id="rId21"/>
    <sheet name="APW General Participation" sheetId="29" r:id="rId22"/>
    <sheet name="APW Employees" sheetId="30" r:id="rId23"/>
    <sheet name="APW Boards of Management" sheetId="31" r:id="rId24"/>
    <sheet name="NL Indivudals  Gender" sheetId="32" r:id="rId25"/>
    <sheet name="NL Indivudals Age" sheetId="33" r:id="rId26"/>
    <sheet name="NL Individiuals Relationship" sheetId="34" r:id="rId27"/>
    <sheet name="NL Individuals Disability" sheetId="35" r:id="rId28"/>
    <sheet name="NL Organisations Led" sheetId="36" r:id="rId29"/>
    <sheet name="NL Organisations Set up for" sheetId="37" r:id="rId30"/>
    <sheet name="NL Approved Projects by PC" sheetId="38" r:id="rId31"/>
    <sheet name="URF Gender" sheetId="39" r:id="rId32"/>
    <sheet name="URF Age" sheetId="40" r:id="rId33"/>
    <sheet name="URF Relationship Status" sheetId="41" r:id="rId34"/>
    <sheet name="URF Sexual Orientation" sheetId="42" r:id="rId35"/>
    <sheet name="URF Disability" sheetId="43" r:id="rId36"/>
    <sheet name="URF Ethnicity" sheetId="44" r:id="rId37"/>
    <sheet name="URF Religion - Belief" sheetId="45" r:id="rId38"/>
    <sheet name="ESF Organisations Led by" sheetId="46" r:id="rId39"/>
    <sheet name="ESF Organisations Setup for" sheetId="47" r:id="rId40"/>
    <sheet name="Sheet1" sheetId="16" state="hidden" r:id="rId41"/>
  </sheets>
  <definedNames>
    <definedName name="_ftn1" localSheetId="24">'NL Indivudals  Gender'!#REF!</definedName>
    <definedName name="_ftn2" localSheetId="24">'NL Indivudals  Gender'!#REF!</definedName>
    <definedName name="_ftnref1" localSheetId="24">'NL Indivudals  Gender'!$F$3</definedName>
    <definedName name="_ftnref2" localSheetId="24">'NL Indivudals  Gender'!$J$3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3" l="1"/>
  <c r="C7" i="23"/>
  <c r="C8" i="23"/>
  <c r="C4" i="23"/>
  <c r="C7" i="22"/>
  <c r="C6" i="22"/>
  <c r="C5" i="20"/>
  <c r="C8" i="20"/>
  <c r="C9" i="20"/>
  <c r="C10" i="20"/>
  <c r="C5" i="21"/>
  <c r="C4" i="21"/>
  <c r="C6" i="21"/>
  <c r="C5" i="18"/>
  <c r="C6" i="18"/>
  <c r="C7" i="18"/>
  <c r="C10" i="18"/>
  <c r="C4" i="18"/>
  <c r="C11" i="18"/>
  <c r="C5" i="17"/>
  <c r="C4" i="17"/>
  <c r="C5" i="9"/>
  <c r="C6" i="9"/>
  <c r="C7" i="9"/>
  <c r="C4" i="9"/>
  <c r="C5" i="8"/>
  <c r="C6" i="8"/>
  <c r="C7" i="8"/>
  <c r="C8" i="8"/>
  <c r="C4" i="8"/>
  <c r="C5" i="7"/>
  <c r="C6" i="7"/>
  <c r="C7" i="7"/>
  <c r="C4" i="7"/>
  <c r="C7" i="6"/>
  <c r="C4" i="6"/>
  <c r="C5" i="5"/>
  <c r="C4" i="5"/>
  <c r="C5" i="4"/>
  <c r="C6" i="4"/>
  <c r="C7" i="4"/>
  <c r="C8" i="4"/>
  <c r="C10" i="4"/>
</calcChain>
</file>

<file path=xl/sharedStrings.xml><?xml version="1.0" encoding="utf-8"?>
<sst xmlns="http://schemas.openxmlformats.org/spreadsheetml/2006/main" count="803" uniqueCount="263">
  <si>
    <t>Summary:</t>
  </si>
  <si>
    <t>Notes:</t>
  </si>
  <si>
    <t>Percentages are rounded</t>
  </si>
  <si>
    <t>Totals may not sum due to rounding.</t>
  </si>
  <si>
    <t>Source:</t>
  </si>
  <si>
    <t>Arts Council of Wales</t>
  </si>
  <si>
    <t>Contact:</t>
  </si>
  <si>
    <t>Updated:</t>
  </si>
  <si>
    <t>You may use and re-use this data free of charge in any format or medium, under the terms of the Open Government License:</t>
  </si>
  <si>
    <t>http://www.nationalarchives.gov.uk/doc/open-government-licence</t>
  </si>
  <si>
    <t xml:space="preserve">Contents </t>
  </si>
  <si>
    <t>Number</t>
  </si>
  <si>
    <t>Percent</t>
  </si>
  <si>
    <t>Total</t>
  </si>
  <si>
    <t>Female</t>
  </si>
  <si>
    <t>Male</t>
  </si>
  <si>
    <t>Disabled</t>
  </si>
  <si>
    <t>Not disabled</t>
  </si>
  <si>
    <t>Prefer not to say</t>
  </si>
  <si>
    <t>Catholic</t>
  </si>
  <si>
    <t>Christian</t>
  </si>
  <si>
    <t>Other</t>
  </si>
  <si>
    <t>Gay/Lesbian</t>
  </si>
  <si>
    <t>Bisexual</t>
  </si>
  <si>
    <t>Heterosexual/Straight</t>
  </si>
  <si>
    <t>Married</t>
  </si>
  <si>
    <t>Divorced</t>
  </si>
  <si>
    <t>Separated</t>
  </si>
  <si>
    <t>Living with Partner</t>
  </si>
  <si>
    <t>Single</t>
  </si>
  <si>
    <t>Figures below 5 are suppressed and denoted by *, other figures may also be supressed to avoid disclosure</t>
  </si>
  <si>
    <t xml:space="preserve">Arts Council of Wales Equalities Monitoring Report Data 2019-2020 </t>
  </si>
  <si>
    <t>Equalities Monitoring Report Data 2019-2020</t>
  </si>
  <si>
    <t>research@arts.wales</t>
  </si>
  <si>
    <t>Non-binary</t>
  </si>
  <si>
    <t>Table 1 - Workforce Gender (Sex)</t>
  </si>
  <si>
    <t>Table 2 - Workforce Age</t>
  </si>
  <si>
    <t>Under 20</t>
  </si>
  <si>
    <t>20-29</t>
  </si>
  <si>
    <t>30-39</t>
  </si>
  <si>
    <t>40-49</t>
  </si>
  <si>
    <t>50-59</t>
  </si>
  <si>
    <t>Over 60</t>
  </si>
  <si>
    <t xml:space="preserve">Table 3 - Workforce Disability* </t>
  </si>
  <si>
    <t>*Legal definition</t>
  </si>
  <si>
    <t>White (British, English, Irish, N.Irish, Welsh, Other)</t>
  </si>
  <si>
    <t>No information provided</t>
  </si>
  <si>
    <t>Table 4 - Workforce Ethnicity</t>
  </si>
  <si>
    <t>Table 5 - Workforce Religion/Belief</t>
  </si>
  <si>
    <t>Buddhist</t>
  </si>
  <si>
    <t xml:space="preserve">Muslim </t>
  </si>
  <si>
    <t>Table 6 -  Workforce Sexual Orientation</t>
  </si>
  <si>
    <t>Table 7 - Workforce Marital Status</t>
  </si>
  <si>
    <t>Table 8 - Applicant Gender (Sex)</t>
  </si>
  <si>
    <t>Table 9 - Applicant Age</t>
  </si>
  <si>
    <t>Table 10 - Applicant Disability</t>
  </si>
  <si>
    <t>Table 11 - Applicant Ethnicity</t>
  </si>
  <si>
    <t>Other / Prefer not to Say</t>
  </si>
  <si>
    <t>Table 12 - Applicant Religion/Belief</t>
  </si>
  <si>
    <t>Hindu</t>
  </si>
  <si>
    <t>Muslim</t>
  </si>
  <si>
    <t>No religion</t>
  </si>
  <si>
    <t>Atheist</t>
  </si>
  <si>
    <t>Table 13 -  Applicant Sexual Orientation</t>
  </si>
  <si>
    <t>Table 7 - Applicant Marital Status</t>
  </si>
  <si>
    <t>Widowed</t>
  </si>
  <si>
    <t>Table 1: Gender (Sex)</t>
  </si>
  <si>
    <t>Table 2: Age</t>
  </si>
  <si>
    <t xml:space="preserve">Table 3: Disability </t>
  </si>
  <si>
    <t>Table 4: Ethnicity</t>
  </si>
  <si>
    <t>Table 5: Religion/Belief</t>
  </si>
  <si>
    <t>Table 6: Sexual Orientation</t>
  </si>
  <si>
    <t>Table 7: Marital Status</t>
  </si>
  <si>
    <t>Table 8: Gender (Sex)</t>
  </si>
  <si>
    <t>Table 9: Age</t>
  </si>
  <si>
    <t>Table 10: Disability</t>
  </si>
  <si>
    <t>Table 11: Ethnicity</t>
  </si>
  <si>
    <t>Table 13: Religion/Belief</t>
  </si>
  <si>
    <t>Table 14: Sexual Orientation</t>
  </si>
  <si>
    <t>Table 15: Marital Status</t>
  </si>
  <si>
    <t>Arts Portfolio Wales Survey 2019/20 (based on 39 organisations and not the full portfolio due to the Covid-19 Pandemic</t>
  </si>
  <si>
    <t>2018/19</t>
  </si>
  <si>
    <t>2019/20</t>
  </si>
  <si>
    <t>% Change</t>
  </si>
  <si>
    <t>% of all exhibitions (2018/19)</t>
  </si>
  <si>
    <t>% of all exhibitions (2019/20)</t>
  </si>
  <si>
    <t>Total number of exhibitions</t>
  </si>
  <si>
    <t>-</t>
  </si>
  <si>
    <t xml:space="preserve">number of targeted exhibitions </t>
  </si>
  <si>
    <t>BAME</t>
  </si>
  <si>
    <t>Children &amp; YP</t>
  </si>
  <si>
    <t>LGB</t>
  </si>
  <si>
    <t>Older Persons</t>
  </si>
  <si>
    <t>Religious Beliefs</t>
  </si>
  <si>
    <t>Pregnant Women &amp; New Mothers</t>
  </si>
  <si>
    <t>Transgender</t>
  </si>
  <si>
    <t>Table 16: Exhibitions</t>
  </si>
  <si>
    <t>Table 16 - Arts Portfolio Wales: Exhibitions</t>
  </si>
  <si>
    <t>% of all film screenings (2018/19)</t>
  </si>
  <si>
    <t>% of all film screenings (2019/20)</t>
  </si>
  <si>
    <t>Total number of film screenings</t>
  </si>
  <si>
    <t>number of targeted film screenings</t>
  </si>
  <si>
    <t>Table 17 - Arts Portfolio Wales: Film Screenings</t>
  </si>
  <si>
    <t>Table 17: Film Screenings</t>
  </si>
  <si>
    <t>Table 18: Performances at Presenting Venues</t>
  </si>
  <si>
    <t>% of all performances at presenting venues (2018/19)</t>
  </si>
  <si>
    <t>% of all performances at presenting venues (2019/20)</t>
  </si>
  <si>
    <t>Total number of performances at presenting venues</t>
  </si>
  <si>
    <t>number of targeted performances at presenting venues</t>
  </si>
  <si>
    <t>Table 18 - Arts Portfolio Wales: Performances at Presenting Venues</t>
  </si>
  <si>
    <t>% of all performances by touring companies (2018/19)</t>
  </si>
  <si>
    <t>% of all performances by touring companies (2019/20)</t>
  </si>
  <si>
    <t>Total number of performances by touring companies</t>
  </si>
  <si>
    <t>number of targeted performances by touring companies</t>
  </si>
  <si>
    <t>Table 19 - Arts Portfolio Wales: Performancesby Touring Companies</t>
  </si>
  <si>
    <t>Table 19: Performances by Touring Companies</t>
  </si>
  <si>
    <t>Table 20: Children and Young People Participation</t>
  </si>
  <si>
    <t>number of sessions for children &amp; young people</t>
  </si>
  <si>
    <t>number of targeted sessions for children &amp; young people</t>
  </si>
  <si>
    <t>BaME</t>
  </si>
  <si>
    <t>Table 20 - Arts Portfolio Wales: Children &amp; Young People Participation</t>
  </si>
  <si>
    <t>% of all sessions for Children &amp; Young People  (2018/19)</t>
  </si>
  <si>
    <t>% of all sessions for Children &amp; Young People  (2019/20)</t>
  </si>
  <si>
    <t>Table 21: General Participation</t>
  </si>
  <si>
    <t>Table 21 - Arts Portfolio Wales: Children &amp; Young People Participation</t>
  </si>
  <si>
    <t>% of all general participatory sessions  (2018/19)</t>
  </si>
  <si>
    <t>% of all general participatory sessions    (2019/20)</t>
  </si>
  <si>
    <t>number of General Participatory Activity sessions</t>
  </si>
  <si>
    <t>number of targeted General Participatory Activity sessions</t>
  </si>
  <si>
    <t>Table 22 - Arts Portfolio Wales Employees</t>
  </si>
  <si>
    <t>Table 22: Employees</t>
  </si>
  <si>
    <t>% of overall employees 2018/19</t>
  </si>
  <si>
    <t>% of overall employees 2019/20</t>
  </si>
  <si>
    <t xml:space="preserve">Total number of Employees </t>
  </si>
  <si>
    <t xml:space="preserve">Total number of disabled employees </t>
  </si>
  <si>
    <t xml:space="preserve">Total number of BaME employees </t>
  </si>
  <si>
    <t>Total Lesbian, Gay or Bisexual employees</t>
  </si>
  <si>
    <t>Total Older employees</t>
  </si>
  <si>
    <t>Total employees with specific religious beliefs</t>
  </si>
  <si>
    <t>Total employees who are pregnant or on maternity leave</t>
  </si>
  <si>
    <t>Total transgender employees</t>
  </si>
  <si>
    <t>*</t>
  </si>
  <si>
    <t>Total Young employees</t>
  </si>
  <si>
    <t>N/A</t>
  </si>
  <si>
    <t>* data supressed due to avoid potentially identifying individuals within the data set.</t>
  </si>
  <si>
    <t>Table 23 - Boards of Management</t>
  </si>
  <si>
    <t>Table 23: Boards of Management</t>
  </si>
  <si>
    <t>% of overall Boards of Management 2018/19</t>
  </si>
  <si>
    <t>% of overall Boards of Management 2019/20</t>
  </si>
  <si>
    <t>Total number on Boards of Management</t>
  </si>
  <si>
    <t>Total number of disabled People on Boards of Management</t>
  </si>
  <si>
    <t>Total number of BaME People on Boards of Management</t>
  </si>
  <si>
    <t>Total Lesbian, Gay or Bisexual People on Boards of Management</t>
  </si>
  <si>
    <t>Total Older People on Boards of Management</t>
  </si>
  <si>
    <t>Total number of People on Boards of Management with specific religious beliefs</t>
  </si>
  <si>
    <t>Total number on Boards of Management who are pregnant or on maternity leave</t>
  </si>
  <si>
    <t>Total transgender People on Boards of Management</t>
  </si>
  <si>
    <t>Total Young People on Boards of Management</t>
  </si>
  <si>
    <t>National Lottery (2019/20)</t>
  </si>
  <si>
    <t>Individuals</t>
  </si>
  <si>
    <t>Welsh residents</t>
  </si>
  <si>
    <t xml:space="preserve"> by gender</t>
  </si>
  <si>
    <t>% population</t>
  </si>
  <si>
    <t>Number of all applications</t>
  </si>
  <si>
    <t>Number of all approved applications</t>
  </si>
  <si>
    <t xml:space="preserve">Females </t>
  </si>
  <si>
    <t xml:space="preserve">Males </t>
  </si>
  <si>
    <t>% of all applications</t>
  </si>
  <si>
    <t>% of all approved applications</t>
  </si>
  <si>
    <t>Welsh residents by gender</t>
  </si>
  <si>
    <t>Base: 88 applications submitted with validated monitoring forms</t>
  </si>
  <si>
    <t>* Cells supressed due to low numbers</t>
  </si>
  <si>
    <t>Table 24: Gender</t>
  </si>
  <si>
    <t>Table 24 - National lottery applications by Gender (Sex) 2019/20</t>
  </si>
  <si>
    <t>Table 25: Age</t>
  </si>
  <si>
    <t>Table 25 - National lottery applications by Age 2019/20</t>
  </si>
  <si>
    <t xml:space="preserve"> by age</t>
  </si>
  <si>
    <t xml:space="preserve">% Welsh population aged 16+ </t>
  </si>
  <si>
    <t>16-25</t>
  </si>
  <si>
    <t>26-49</t>
  </si>
  <si>
    <t>60 and over</t>
  </si>
  <si>
    <t>Welsh residents by age</t>
  </si>
  <si>
    <t>Base: 88 applications submitted with monitoring forms</t>
  </si>
  <si>
    <t>Note: Comparable 2018/19 data is unavailable due to a change in age group classification</t>
  </si>
  <si>
    <t>Table 26: Relationship Status</t>
  </si>
  <si>
    <t>Table 26 - National lottery applications by Relationship Status 2019/20</t>
  </si>
  <si>
    <t>Welsh Residents by marital status</t>
  </si>
  <si>
    <t xml:space="preserve">% Population </t>
  </si>
  <si>
    <t>Married/Civil Partnership</t>
  </si>
  <si>
    <t>Unknown/Prefer not to say</t>
  </si>
  <si>
    <t>Table 27: Disability</t>
  </si>
  <si>
    <r>
      <t xml:space="preserve">Arts Council of Wales Workforce Representation as at </t>
    </r>
    <r>
      <rPr>
        <b/>
        <sz val="12"/>
        <rFont val="Arial"/>
        <family val="2"/>
      </rPr>
      <t>31 March 2020</t>
    </r>
    <r>
      <rPr>
        <b/>
        <sz val="12"/>
        <color rgb="FF000000"/>
        <rFont val="Arial"/>
        <family val="2"/>
      </rPr>
      <t xml:space="preserve">  </t>
    </r>
  </si>
  <si>
    <t xml:space="preserve">Arts Council of Wales Applicants April 2019 - March 2020  </t>
  </si>
  <si>
    <t>Disability</t>
  </si>
  <si>
    <t>Table 27 - National lottery applications Disability 2019/20</t>
  </si>
  <si>
    <t>Organisations</t>
  </si>
  <si>
    <t>Table 28: Organisations Led</t>
  </si>
  <si>
    <t>Table 28 - National lottery applications 2019/20 from organisations led by:</t>
  </si>
  <si>
    <t xml:space="preserve">No. of Applications </t>
  </si>
  <si>
    <t>No. of successful applications</t>
  </si>
  <si>
    <t>% of all successful applications</t>
  </si>
  <si>
    <t>BaME Led</t>
  </si>
  <si>
    <t>Disabled Led</t>
  </si>
  <si>
    <t>LGB Led</t>
  </si>
  <si>
    <t>Young Led</t>
  </si>
  <si>
    <t>Older Led</t>
  </si>
  <si>
    <t>Pregnant Women or New Mothers Led</t>
  </si>
  <si>
    <t>Women Led</t>
  </si>
  <si>
    <t>Men Led</t>
  </si>
  <si>
    <t>People who have undergone or are undergoing Gender Reassignment</t>
  </si>
  <si>
    <t>People with specific religious beliefs Led</t>
  </si>
  <si>
    <t>Table 29: Organisations Set up for</t>
  </si>
  <si>
    <t>Table 29 - National lottery applications 2019/20 from organisations set up for:</t>
  </si>
  <si>
    <t>Projects</t>
  </si>
  <si>
    <t>Table 30: Approved National Lottery Projects that were specifically targeted at people from the protected characteristic groups:</t>
  </si>
  <si>
    <t>Table 30 - Approved National Lottery Projects that were specifically targeted at people from the protected characteristic groups:</t>
  </si>
  <si>
    <t>2017/18</t>
  </si>
  <si>
    <t>Number of Projects</t>
  </si>
  <si>
    <t>% of all Projects</t>
  </si>
  <si>
    <t>BaME people</t>
  </si>
  <si>
    <t>Disabled people</t>
  </si>
  <si>
    <t>LGB people</t>
  </si>
  <si>
    <t xml:space="preserve">Pregnant Women or New Mothers </t>
  </si>
  <si>
    <t xml:space="preserve">Women </t>
  </si>
  <si>
    <t xml:space="preserve">Men </t>
  </si>
  <si>
    <t xml:space="preserve">People with specific religious beliefs </t>
  </si>
  <si>
    <t>Urgent Response Fund - Individuals</t>
  </si>
  <si>
    <t>Table 31: Gender</t>
  </si>
  <si>
    <t>URF</t>
  </si>
  <si>
    <t>Table 31 - Urgent Response Fund Gender (Sex)</t>
  </si>
  <si>
    <t xml:space="preserve">2019/20 </t>
  </si>
  <si>
    <t>Base: 385 URF applications submitted with validated monitoring forms</t>
  </si>
  <si>
    <t>Table 32: Age</t>
  </si>
  <si>
    <t>Table 32 - Urgent Response Fund Age</t>
  </si>
  <si>
    <t>Table 33: Relationship Status</t>
  </si>
  <si>
    <t>Married/</t>
  </si>
  <si>
    <t>Civil Partnership</t>
  </si>
  <si>
    <t>Unknown/</t>
  </si>
  <si>
    <t>Table 33 - Urgent Response Fund Relationship Status</t>
  </si>
  <si>
    <t>Table 34: Sexual Orientation</t>
  </si>
  <si>
    <t>Table 34 - Urgent Response Fund Sexual Orientation</t>
  </si>
  <si>
    <t>Table 35 - Urgent Response Fund Disability</t>
  </si>
  <si>
    <t>Table 35: Disability</t>
  </si>
  <si>
    <t>Table 36 - Urgent Response Fund Ethnicity</t>
  </si>
  <si>
    <t>Asian / Asian British</t>
  </si>
  <si>
    <t>Black / African / Caribbean / Black British</t>
  </si>
  <si>
    <t>Mixed / Multiple Ethnic Groups</t>
  </si>
  <si>
    <t>Other Ethnic Group</t>
  </si>
  <si>
    <t>White</t>
  </si>
  <si>
    <t>Table 36: Ethnicity</t>
  </si>
  <si>
    <t>Table 37: Religion / Belief</t>
  </si>
  <si>
    <t>Table 37 - Urgent Response Fund Religion / Belief</t>
  </si>
  <si>
    <t>Jewish</t>
  </si>
  <si>
    <t>Sikh</t>
  </si>
  <si>
    <t>Emergency Funding (Covid-19) Equalities Monitoring</t>
  </si>
  <si>
    <t>Emergency Stabilisation Fund - Organisations</t>
  </si>
  <si>
    <t>Table 38: Organisations Led</t>
  </si>
  <si>
    <t>Table 39: Organisations Set up for</t>
  </si>
  <si>
    <t>Table 38 - Emergency Stabilisation Fund Organisations Led by:</t>
  </si>
  <si>
    <t>Value of successful grants</t>
  </si>
  <si>
    <t>Table 39 - Emergency Stabilisation Fund Organisations set up for:</t>
  </si>
  <si>
    <t>Young people</t>
  </si>
  <si>
    <t>Older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</si>
</sst>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0.0"/>
    <numFmt numFmtId="165" formatCode="0.0%"/>
  </numFmts>
  <fonts count="40">
    <font>
      <sz val="11"/>
      <color rgb="FF000000"/>
      <name val="Calibri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</font>
    <font>
      <u/>
      <sz val="12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FF0000"/>
      <name val="FS Me Light"/>
    </font>
    <font>
      <b/>
      <sz val="12"/>
      <color rgb="FF000000"/>
      <name val="FS Me Light"/>
    </font>
    <font>
      <i/>
      <sz val="11"/>
      <color rgb="FF000000"/>
      <name val="FS Me Light"/>
    </font>
    <font>
      <b/>
      <sz val="11"/>
      <color rgb="FF000000"/>
      <name val="FS Me Light"/>
    </font>
    <font>
      <sz val="11"/>
      <color rgb="FF000000"/>
      <name val="FS Me Light"/>
    </font>
    <font>
      <sz val="11"/>
      <color rgb="FFFF0000"/>
      <name val="FS Me Light"/>
    </font>
    <font>
      <sz val="11"/>
      <name val="FS Me Light"/>
    </font>
    <font>
      <sz val="12"/>
      <color rgb="FF595959"/>
      <name val="FS Me Light"/>
    </font>
    <font>
      <b/>
      <sz val="12"/>
      <color rgb="FF595959"/>
      <name val="FS Me Light"/>
    </font>
    <font>
      <b/>
      <sz val="12"/>
      <name val="FS Me Light"/>
    </font>
    <font>
      <b/>
      <i/>
      <sz val="12"/>
      <color rgb="FF595959"/>
      <name val="FS Me Light"/>
    </font>
    <font>
      <sz val="12"/>
      <color rgb="FFFF0000"/>
      <name val="FS Me Light"/>
    </font>
    <font>
      <i/>
      <sz val="12"/>
      <color rgb="FF000000"/>
      <name val="FS Me Light"/>
    </font>
    <font>
      <sz val="12"/>
      <color rgb="FF000000"/>
      <name val="FS Me Light"/>
    </font>
    <font>
      <b/>
      <sz val="10"/>
      <color rgb="FF000000"/>
      <name val="Arial"/>
      <family val="2"/>
    </font>
    <font>
      <sz val="12"/>
      <name val="FS Me Light"/>
    </font>
    <font>
      <b/>
      <sz val="12"/>
      <color rgb="FF595959"/>
      <name val="FuturaWelsh"/>
      <family val="2"/>
    </font>
    <font>
      <b/>
      <sz val="10"/>
      <color rgb="FF595959"/>
      <name val="FuturaWelsh"/>
      <family val="2"/>
    </font>
    <font>
      <sz val="10"/>
      <color rgb="FF595959"/>
      <name val="FuturaWelsh"/>
      <family val="2"/>
    </font>
    <font>
      <sz val="12"/>
      <color rgb="FF595959"/>
      <name val="FuturaWelsh"/>
      <family val="2"/>
    </font>
    <font>
      <sz val="10"/>
      <color rgb="FF000000"/>
      <name val="FuturaWelsh"/>
      <family val="2"/>
    </font>
    <font>
      <sz val="12"/>
      <color rgb="FF000000"/>
      <name val="FuturaWelsh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1" applyFont="1"/>
    <xf numFmtId="0" fontId="0" fillId="0" borderId="0" xfId="0" applyFill="1"/>
    <xf numFmtId="0" fontId="4" fillId="0" borderId="0" xfId="0" applyFont="1"/>
    <xf numFmtId="0" fontId="1" fillId="2" borderId="0" xfId="1" applyFill="1"/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6" fillId="2" borderId="0" xfId="0" applyFont="1" applyFill="1"/>
    <xf numFmtId="14" fontId="6" fillId="2" borderId="0" xfId="0" applyNumberFormat="1" applyFont="1" applyFill="1" applyAlignment="1">
      <alignment horizontal="left"/>
    </xf>
    <xf numFmtId="0" fontId="3" fillId="3" borderId="0" xfId="0" applyFont="1" applyFill="1"/>
    <xf numFmtId="0" fontId="2" fillId="4" borderId="0" xfId="0" applyFont="1" applyFill="1"/>
    <xf numFmtId="0" fontId="0" fillId="4" borderId="0" xfId="0" applyFill="1"/>
    <xf numFmtId="0" fontId="1" fillId="3" borderId="0" xfId="1" applyFill="1"/>
    <xf numFmtId="0" fontId="5" fillId="2" borderId="0" xfId="0" applyFont="1" applyFill="1"/>
    <xf numFmtId="0" fontId="9" fillId="2" borderId="0" xfId="0" applyFont="1" applyFill="1"/>
    <xf numFmtId="0" fontId="10" fillId="0" borderId="0" xfId="0" applyFont="1"/>
    <xf numFmtId="0" fontId="10" fillId="2" borderId="0" xfId="0" applyFont="1" applyFill="1"/>
    <xf numFmtId="0" fontId="7" fillId="2" borderId="0" xfId="0" applyFont="1" applyFill="1"/>
    <xf numFmtId="0" fontId="11" fillId="2" borderId="0" xfId="1" applyFont="1" applyFill="1"/>
    <xf numFmtId="3" fontId="10" fillId="0" borderId="0" xfId="0" applyNumberFormat="1" applyFont="1"/>
    <xf numFmtId="0" fontId="13" fillId="0" borderId="0" xfId="0" applyFont="1"/>
    <xf numFmtId="0" fontId="14" fillId="2" borderId="0" xfId="0" applyFont="1" applyFill="1"/>
    <xf numFmtId="0" fontId="10" fillId="0" borderId="0" xfId="0" applyFont="1" applyAlignment="1">
      <alignment horizontal="right"/>
    </xf>
    <xf numFmtId="165" fontId="0" fillId="0" borderId="0" xfId="2" applyNumberFormat="1" applyFont="1"/>
    <xf numFmtId="0" fontId="5" fillId="0" borderId="0" xfId="0" applyFont="1"/>
    <xf numFmtId="0" fontId="15" fillId="2" borderId="0" xfId="0" applyFont="1" applyFill="1"/>
    <xf numFmtId="0" fontId="12" fillId="0" borderId="0" xfId="0" applyFont="1" applyBorder="1"/>
    <xf numFmtId="0" fontId="5" fillId="0" borderId="0" xfId="0" applyFont="1" applyBorder="1"/>
    <xf numFmtId="0" fontId="5" fillId="4" borderId="0" xfId="0" applyFont="1" applyFill="1" applyBorder="1"/>
    <xf numFmtId="0" fontId="5" fillId="3" borderId="0" xfId="0" applyFont="1" applyFill="1" applyBorder="1"/>
    <xf numFmtId="164" fontId="5" fillId="4" borderId="0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0" fontId="15" fillId="2" borderId="2" xfId="0" applyFont="1" applyFill="1" applyBorder="1"/>
    <xf numFmtId="0" fontId="15" fillId="2" borderId="2" xfId="0" applyFont="1" applyFill="1" applyBorder="1" applyAlignment="1">
      <alignment horizontal="right"/>
    </xf>
    <xf numFmtId="0" fontId="15" fillId="4" borderId="3" xfId="0" applyFont="1" applyFill="1" applyBorder="1"/>
    <xf numFmtId="1" fontId="15" fillId="4" borderId="3" xfId="0" applyNumberFormat="1" applyFont="1" applyFill="1" applyBorder="1"/>
    <xf numFmtId="164" fontId="15" fillId="4" borderId="3" xfId="0" applyNumberFormat="1" applyFont="1" applyFill="1" applyBorder="1"/>
    <xf numFmtId="1" fontId="5" fillId="4" borderId="0" xfId="0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0" fontId="15" fillId="2" borderId="1" xfId="0" applyFont="1" applyFill="1" applyBorder="1" applyAlignment="1">
      <alignment horizontal="right"/>
    </xf>
    <xf numFmtId="164" fontId="5" fillId="3" borderId="0" xfId="0" applyNumberFormat="1" applyFont="1" applyFill="1"/>
    <xf numFmtId="0" fontId="10" fillId="0" borderId="0" xfId="0" applyFont="1" applyBorder="1"/>
    <xf numFmtId="164" fontId="5" fillId="3" borderId="3" xfId="0" applyNumberFormat="1" applyFont="1" applyFill="1" applyBorder="1"/>
    <xf numFmtId="0" fontId="5" fillId="2" borderId="1" xfId="0" applyFont="1" applyFill="1" applyBorder="1"/>
    <xf numFmtId="0" fontId="15" fillId="2" borderId="3" xfId="0" applyFont="1" applyFill="1" applyBorder="1"/>
    <xf numFmtId="1" fontId="15" fillId="2" borderId="3" xfId="0" applyNumberFormat="1" applyFont="1" applyFill="1" applyBorder="1"/>
    <xf numFmtId="164" fontId="15" fillId="2" borderId="3" xfId="0" applyNumberFormat="1" applyFont="1" applyFill="1" applyBorder="1"/>
    <xf numFmtId="0" fontId="5" fillId="4" borderId="0" xfId="0" applyFont="1" applyFill="1" applyAlignment="1">
      <alignment horizontal="left"/>
    </xf>
    <xf numFmtId="164" fontId="5" fillId="4" borderId="0" xfId="0" applyNumberFormat="1" applyFont="1" applyFill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4" borderId="3" xfId="0" applyFont="1" applyFill="1" applyBorder="1" applyAlignment="1">
      <alignment horizontal="left"/>
    </xf>
    <xf numFmtId="164" fontId="5" fillId="3" borderId="0" xfId="2" applyNumberFormat="1" applyFont="1" applyFill="1"/>
    <xf numFmtId="0" fontId="5" fillId="2" borderId="1" xfId="0" applyFont="1" applyFill="1" applyBorder="1" applyAlignment="1">
      <alignment horizontal="right"/>
    </xf>
    <xf numFmtId="3" fontId="15" fillId="2" borderId="0" xfId="0" applyNumberFormat="1" applyFont="1" applyFill="1"/>
    <xf numFmtId="0" fontId="2" fillId="3" borderId="0" xfId="0" applyFont="1" applyFill="1"/>
    <xf numFmtId="0" fontId="1" fillId="3" borderId="0" xfId="1" applyNumberFormat="1" applyFill="1"/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Border="1"/>
    <xf numFmtId="0" fontId="0" fillId="0" borderId="0" xfId="0" applyFill="1" applyBorder="1"/>
    <xf numFmtId="0" fontId="2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 wrapText="1"/>
    </xf>
    <xf numFmtId="0" fontId="31" fillId="0" borderId="0" xfId="0" applyFont="1"/>
    <xf numFmtId="3" fontId="31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 vertical="center"/>
    </xf>
    <xf numFmtId="0" fontId="34" fillId="6" borderId="7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vertical="center" wrapText="1"/>
    </xf>
    <xf numFmtId="3" fontId="37" fillId="5" borderId="8" xfId="0" applyNumberFormat="1" applyFont="1" applyFill="1" applyBorder="1" applyAlignment="1">
      <alignment horizontal="right" vertical="center" wrapText="1"/>
    </xf>
    <xf numFmtId="0" fontId="37" fillId="0" borderId="8" xfId="0" applyFont="1" applyBorder="1" applyAlignment="1">
      <alignment horizontal="right" vertical="center"/>
    </xf>
    <xf numFmtId="0" fontId="37" fillId="0" borderId="8" xfId="0" applyFont="1" applyBorder="1" applyAlignment="1">
      <alignment horizontal="right" vertical="center" wrapText="1"/>
    </xf>
    <xf numFmtId="0" fontId="37" fillId="5" borderId="8" xfId="0" applyFont="1" applyFill="1" applyBorder="1" applyAlignment="1">
      <alignment horizontal="right" vertical="center" wrapText="1"/>
    </xf>
    <xf numFmtId="0" fontId="38" fillId="0" borderId="0" xfId="0" applyFont="1"/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3" fontId="37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vertical="center"/>
    </xf>
    <xf numFmtId="0" fontId="25" fillId="0" borderId="0" xfId="0" applyFont="1" applyFill="1" applyBorder="1"/>
    <xf numFmtId="6" fontId="31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wrapText="1"/>
    </xf>
    <xf numFmtId="0" fontId="1" fillId="0" borderId="0" xfId="1"/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vertical="center"/>
    </xf>
    <xf numFmtId="0" fontId="34" fillId="6" borderId="5" xfId="0" applyFont="1" applyFill="1" applyBorder="1" applyAlignment="1">
      <alignment vertical="center"/>
    </xf>
    <xf numFmtId="0" fontId="34" fillId="6" borderId="6" xfId="0" applyFont="1" applyFill="1" applyBorder="1" applyAlignment="1">
      <alignment vertical="center"/>
    </xf>
    <xf numFmtId="0" fontId="34" fillId="6" borderId="4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right"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3" fontId="37" fillId="0" borderId="0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 applyAlignment="1">
      <alignment horizontal="center" vertical="center" wrapText="1"/>
    </xf>
  </cellXfs>
  <cellStyles count="3">
    <cellStyle name="Hyperlink" xfId="1" xr:uid="{00000000-0005-0000-0000-000000000000}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13</xdr:row>
      <xdr:rowOff>66678</xdr:rowOff>
    </xdr:from>
    <xdr:ext cx="1028700" cy="609603"/>
    <xdr:pic>
      <xdr:nvPicPr>
        <xdr:cNvPr id="2" name="Picture 2">
          <a:extLst>
            <a:ext uri="{FF2B5EF4-FFF2-40B4-BE49-F238E27FC236}">
              <a16:creationId xmlns:a16="http://schemas.microsoft.com/office/drawing/2014/main" id="{8C771A72-6DF6-485B-BEB0-BAAE1840A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8" y="3067053"/>
          <a:ext cx="1028700" cy="6096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search@arts.wales" TargetMode="External"/><Relationship Id="rId1" Type="http://schemas.openxmlformats.org/officeDocument/2006/relationships/hyperlink" Target="http://www.nationalarchives.gov.uk/doc/open-government-licence" TargetMode="External"/><Relationship Id="rId4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workbookViewId="0">
      <selection activeCell="F14" sqref="F14"/>
    </sheetView>
  </sheetViews>
  <sheetFormatPr defaultRowHeight="14.4"/>
  <cols>
    <col min="1" max="1" width="11.6640625" style="16" customWidth="1"/>
    <col min="2" max="2" width="12.6640625" style="16" bestFit="1" customWidth="1"/>
    <col min="3" max="3" width="9.109375" style="16" customWidth="1"/>
    <col min="4" max="16384" width="8.88671875" style="16"/>
  </cols>
  <sheetData>
    <row r="1" spans="1:13" ht="15.6">
      <c r="A1" s="18" t="s">
        <v>31</v>
      </c>
      <c r="B1" s="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.6">
      <c r="A2" s="8"/>
      <c r="B2" s="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6">
      <c r="A3" s="8" t="s">
        <v>0</v>
      </c>
      <c r="B3" s="8" t="s">
        <v>32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5.6">
      <c r="A4" s="8"/>
      <c r="B4" s="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5.6">
      <c r="A5" s="8" t="s">
        <v>1</v>
      </c>
      <c r="B5" s="8" t="s">
        <v>30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5.6">
      <c r="A6" s="8"/>
      <c r="B6" s="8" t="s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6">
      <c r="A7" s="8"/>
      <c r="B7" s="8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.6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5.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15.6">
      <c r="A10" s="8" t="s">
        <v>4</v>
      </c>
      <c r="B10" s="8" t="s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6">
      <c r="A11" s="8" t="s">
        <v>6</v>
      </c>
      <c r="B11" s="4" t="s">
        <v>33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.6">
      <c r="A12" s="8" t="s">
        <v>7</v>
      </c>
      <c r="B12" s="9">
        <v>44054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5.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15.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15.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5.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5.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5.6">
      <c r="A18" s="8" t="s">
        <v>8</v>
      </c>
      <c r="B18" s="1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6">
      <c r="A19" s="19" t="s">
        <v>9</v>
      </c>
      <c r="B19" s="1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5.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hyperlinks>
    <hyperlink ref="A19" r:id="rId1" xr:uid="{00000000-0004-0000-0000-000000000000}"/>
    <hyperlink ref="B11" r:id="rId2" xr:uid="{77E644B7-E3E2-4241-97A2-174D8EEDFF78}"/>
  </hyperlinks>
  <pageMargins left="0.70000000000000007" right="0.70000000000000007" top="0.75" bottom="0.75" header="0.30000000000000004" footer="0.30000000000000004"/>
  <pageSetup paperSize="9" fitToWidth="0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806C-81C8-41A2-AA1D-59673E9C7DEF}">
  <dimension ref="A1:C8"/>
  <sheetViews>
    <sheetView workbookViewId="0">
      <selection activeCell="C16" sqref="C16"/>
    </sheetView>
  </sheetViews>
  <sheetFormatPr defaultRowHeight="14.4"/>
  <cols>
    <col min="1" max="1" width="33.88671875" bestFit="1" customWidth="1"/>
  </cols>
  <sheetData>
    <row r="1" spans="1:3">
      <c r="A1" s="26" t="s">
        <v>53</v>
      </c>
      <c r="B1" s="14"/>
      <c r="C1" s="26"/>
    </row>
    <row r="2" spans="1:3">
      <c r="A2" s="26"/>
      <c r="B2" s="14"/>
      <c r="C2" s="14"/>
    </row>
    <row r="3" spans="1:3">
      <c r="A3" s="34"/>
      <c r="B3" s="35" t="s">
        <v>11</v>
      </c>
      <c r="C3" s="35" t="s">
        <v>12</v>
      </c>
    </row>
    <row r="4" spans="1:3">
      <c r="A4" s="29" t="s">
        <v>14</v>
      </c>
      <c r="B4" s="7">
        <v>36</v>
      </c>
      <c r="C4" s="31">
        <f>B4/46*100</f>
        <v>78.260869565217391</v>
      </c>
    </row>
    <row r="5" spans="1:3">
      <c r="A5" s="29" t="s">
        <v>15</v>
      </c>
      <c r="B5" s="7">
        <v>9</v>
      </c>
      <c r="C5" s="31">
        <f t="shared" ref="C5" si="0">B5/46*100</f>
        <v>19.565217391304348</v>
      </c>
    </row>
    <row r="6" spans="1:3">
      <c r="A6" s="30" t="s">
        <v>34</v>
      </c>
      <c r="B6" s="7" t="s">
        <v>141</v>
      </c>
      <c r="C6" s="31" t="s">
        <v>141</v>
      </c>
    </row>
    <row r="7" spans="1:3">
      <c r="A7" s="30" t="s">
        <v>18</v>
      </c>
      <c r="B7" s="7" t="s">
        <v>141</v>
      </c>
      <c r="C7" s="31" t="s">
        <v>141</v>
      </c>
    </row>
    <row r="8" spans="1:3">
      <c r="A8" s="36" t="s">
        <v>13</v>
      </c>
      <c r="B8" s="37">
        <v>46</v>
      </c>
      <c r="C8" s="38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489-33DA-4DAA-B984-AFCD439AC28C}">
  <dimension ref="A1:C11"/>
  <sheetViews>
    <sheetView workbookViewId="0">
      <selection activeCell="D15" sqref="D15"/>
    </sheetView>
  </sheetViews>
  <sheetFormatPr defaultRowHeight="14.4"/>
  <cols>
    <col min="1" max="1" width="24.5546875" bestFit="1" customWidth="1"/>
  </cols>
  <sheetData>
    <row r="1" spans="1:3">
      <c r="A1" s="26" t="s">
        <v>54</v>
      </c>
      <c r="B1" s="14"/>
      <c r="C1" s="14"/>
    </row>
    <row r="2" spans="1:3">
      <c r="A2" s="26"/>
      <c r="B2" s="26"/>
      <c r="C2" s="14"/>
    </row>
    <row r="3" spans="1:3">
      <c r="A3" s="42"/>
      <c r="B3" s="42" t="s">
        <v>11</v>
      </c>
      <c r="C3" s="42" t="s">
        <v>12</v>
      </c>
    </row>
    <row r="4" spans="1:3">
      <c r="A4" s="6" t="s">
        <v>37</v>
      </c>
      <c r="B4" s="3">
        <v>0</v>
      </c>
      <c r="C4" s="43">
        <f>B4/39*100</f>
        <v>0</v>
      </c>
    </row>
    <row r="5" spans="1:3">
      <c r="A5" s="6" t="s">
        <v>38</v>
      </c>
      <c r="B5" s="3">
        <v>25</v>
      </c>
      <c r="C5" s="43">
        <f t="shared" ref="C5:C10" si="0">B5/39*100</f>
        <v>64.102564102564102</v>
      </c>
    </row>
    <row r="6" spans="1:3">
      <c r="A6" s="6" t="s">
        <v>39</v>
      </c>
      <c r="B6" s="3">
        <v>6</v>
      </c>
      <c r="C6" s="43">
        <f t="shared" si="0"/>
        <v>15.384615384615385</v>
      </c>
    </row>
    <row r="7" spans="1:3">
      <c r="A7" s="6" t="s">
        <v>40</v>
      </c>
      <c r="B7" s="3">
        <v>5</v>
      </c>
      <c r="C7" s="43">
        <f t="shared" si="0"/>
        <v>12.820512820512819</v>
      </c>
    </row>
    <row r="8" spans="1:3">
      <c r="A8" s="6" t="s">
        <v>41</v>
      </c>
      <c r="B8" s="3" t="s">
        <v>141</v>
      </c>
      <c r="C8" s="43" t="s">
        <v>141</v>
      </c>
    </row>
    <row r="9" spans="1:3">
      <c r="A9" s="6" t="s">
        <v>42</v>
      </c>
      <c r="B9" s="3" t="s">
        <v>141</v>
      </c>
      <c r="C9" s="43" t="s">
        <v>141</v>
      </c>
    </row>
    <row r="10" spans="1:3">
      <c r="A10" s="6" t="s">
        <v>18</v>
      </c>
      <c r="B10" s="3">
        <v>0</v>
      </c>
      <c r="C10" s="43">
        <f t="shared" si="0"/>
        <v>0</v>
      </c>
    </row>
    <row r="11" spans="1:3">
      <c r="A11" s="36" t="s">
        <v>13</v>
      </c>
      <c r="B11" s="37">
        <v>39</v>
      </c>
      <c r="C11" s="45">
        <f t="shared" ref="C11" si="1">B11/$B$11*100</f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04EF-069F-4725-87B1-74EA22011599}">
  <dimension ref="A1:C7"/>
  <sheetViews>
    <sheetView workbookViewId="0">
      <selection activeCell="A6" sqref="A6"/>
    </sheetView>
  </sheetViews>
  <sheetFormatPr defaultRowHeight="14.4"/>
  <cols>
    <col min="1" max="1" width="31.21875" bestFit="1" customWidth="1"/>
  </cols>
  <sheetData>
    <row r="1" spans="1:3">
      <c r="A1" s="26" t="s">
        <v>55</v>
      </c>
      <c r="B1" s="14"/>
      <c r="C1" s="14"/>
    </row>
    <row r="2" spans="1:3">
      <c r="A2" s="26"/>
      <c r="B2" s="14"/>
      <c r="C2" s="14"/>
    </row>
    <row r="3" spans="1:3">
      <c r="A3" s="42"/>
      <c r="B3" s="42" t="s">
        <v>11</v>
      </c>
      <c r="C3" s="42" t="s">
        <v>12</v>
      </c>
    </row>
    <row r="4" spans="1:3">
      <c r="A4" s="50" t="s">
        <v>16</v>
      </c>
      <c r="B4" s="6">
        <v>6</v>
      </c>
      <c r="C4" s="51">
        <v>13</v>
      </c>
    </row>
    <row r="5" spans="1:3">
      <c r="A5" s="50" t="s">
        <v>17</v>
      </c>
      <c r="B5" s="6">
        <v>36</v>
      </c>
      <c r="C5" s="51">
        <v>78.3</v>
      </c>
    </row>
    <row r="6" spans="1:3">
      <c r="A6" s="50" t="s">
        <v>18</v>
      </c>
      <c r="B6" s="6">
        <v>4</v>
      </c>
      <c r="C6" s="51">
        <v>8.6999999999999993</v>
      </c>
    </row>
    <row r="7" spans="1:3">
      <c r="A7" s="47" t="s">
        <v>13</v>
      </c>
      <c r="B7" s="48">
        <v>46</v>
      </c>
      <c r="C7" s="49">
        <v>100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80F2-91DA-4530-B921-CCD22E85392D}">
  <dimension ref="A1:C6"/>
  <sheetViews>
    <sheetView workbookViewId="0">
      <selection activeCell="A4" sqref="A4"/>
    </sheetView>
  </sheetViews>
  <sheetFormatPr defaultRowHeight="14.4"/>
  <cols>
    <col min="1" max="1" width="46.5546875" bestFit="1" customWidth="1"/>
  </cols>
  <sheetData>
    <row r="1" spans="1:3">
      <c r="A1" s="26" t="s">
        <v>56</v>
      </c>
      <c r="B1" s="14"/>
      <c r="C1" s="14"/>
    </row>
    <row r="2" spans="1:3">
      <c r="A2" s="26"/>
      <c r="B2" s="26"/>
      <c r="C2" s="14"/>
    </row>
    <row r="3" spans="1:3">
      <c r="A3" s="46"/>
      <c r="B3" s="42" t="s">
        <v>11</v>
      </c>
      <c r="C3" s="42" t="s">
        <v>12</v>
      </c>
    </row>
    <row r="4" spans="1:3">
      <c r="A4" s="6" t="s">
        <v>45</v>
      </c>
      <c r="B4" s="6">
        <v>41</v>
      </c>
      <c r="C4" s="51">
        <f>B4/46*100</f>
        <v>89.130434782608688</v>
      </c>
    </row>
    <row r="5" spans="1:3">
      <c r="A5" s="6" t="s">
        <v>57</v>
      </c>
      <c r="B5" s="6">
        <v>5</v>
      </c>
      <c r="C5" s="51">
        <f>B5/46*100</f>
        <v>10.869565217391305</v>
      </c>
    </row>
    <row r="6" spans="1:3">
      <c r="A6" s="47" t="s">
        <v>13</v>
      </c>
      <c r="B6" s="48">
        <v>46</v>
      </c>
      <c r="C6" s="52">
        <f>B6/46*100</f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9DB9-9B99-4979-9A76-F6A75F69CB87}">
  <dimension ref="A1:C12"/>
  <sheetViews>
    <sheetView workbookViewId="0">
      <selection activeCell="E16" sqref="E16"/>
    </sheetView>
  </sheetViews>
  <sheetFormatPr defaultRowHeight="14.4"/>
  <cols>
    <col min="1" max="1" width="35.21875" bestFit="1" customWidth="1"/>
  </cols>
  <sheetData>
    <row r="1" spans="1:3">
      <c r="A1" s="26" t="s">
        <v>58</v>
      </c>
      <c r="B1" s="14"/>
      <c r="C1" s="26"/>
    </row>
    <row r="2" spans="1:3">
      <c r="A2" s="26"/>
      <c r="B2" s="26"/>
      <c r="C2" s="26"/>
    </row>
    <row r="3" spans="1:3">
      <c r="A3" s="53"/>
      <c r="B3" s="54" t="s">
        <v>11</v>
      </c>
      <c r="C3" s="54" t="s">
        <v>12</v>
      </c>
    </row>
    <row r="4" spans="1:3">
      <c r="A4" s="3" t="s">
        <v>49</v>
      </c>
      <c r="B4" s="3" t="s">
        <v>141</v>
      </c>
      <c r="C4" s="51" t="s">
        <v>141</v>
      </c>
    </row>
    <row r="5" spans="1:3">
      <c r="A5" s="3" t="s">
        <v>20</v>
      </c>
      <c r="B5" s="3">
        <v>14</v>
      </c>
      <c r="C5" s="51">
        <f t="shared" ref="C5:C10" si="0">B5/46*100</f>
        <v>30.434782608695656</v>
      </c>
    </row>
    <row r="6" spans="1:3">
      <c r="A6" s="3" t="s">
        <v>59</v>
      </c>
      <c r="B6" s="3" t="s">
        <v>141</v>
      </c>
      <c r="C6" s="51" t="s">
        <v>141</v>
      </c>
    </row>
    <row r="7" spans="1:3">
      <c r="A7" s="3" t="s">
        <v>60</v>
      </c>
      <c r="B7" s="3" t="s">
        <v>141</v>
      </c>
      <c r="C7" s="51" t="s">
        <v>141</v>
      </c>
    </row>
    <row r="8" spans="1:3">
      <c r="A8" s="3" t="s">
        <v>61</v>
      </c>
      <c r="B8" s="3">
        <v>17</v>
      </c>
      <c r="C8" s="51">
        <f t="shared" si="0"/>
        <v>36.95652173913043</v>
      </c>
    </row>
    <row r="9" spans="1:3">
      <c r="A9" s="3" t="s">
        <v>62</v>
      </c>
      <c r="B9" s="3">
        <v>5</v>
      </c>
      <c r="C9" s="51">
        <f t="shared" si="0"/>
        <v>10.869565217391305</v>
      </c>
    </row>
    <row r="10" spans="1:3">
      <c r="A10" s="3" t="s">
        <v>21</v>
      </c>
      <c r="B10" s="3">
        <v>0</v>
      </c>
      <c r="C10" s="51">
        <f t="shared" si="0"/>
        <v>0</v>
      </c>
    </row>
    <row r="11" spans="1:3">
      <c r="A11" s="3" t="s">
        <v>18</v>
      </c>
      <c r="B11" s="3" t="s">
        <v>141</v>
      </c>
      <c r="C11" s="51" t="s">
        <v>141</v>
      </c>
    </row>
    <row r="12" spans="1:3">
      <c r="A12" s="55" t="s">
        <v>13</v>
      </c>
      <c r="B12" s="37">
        <v>46</v>
      </c>
      <c r="C12" s="38">
        <v>100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9A77-7701-4C0D-8C7C-F70C05B6FEF1}">
  <dimension ref="A1:C8"/>
  <sheetViews>
    <sheetView workbookViewId="0">
      <selection activeCell="D16" sqref="D16"/>
    </sheetView>
  </sheetViews>
  <sheetFormatPr defaultRowHeight="14.4"/>
  <cols>
    <col min="1" max="1" width="39.6640625" bestFit="1" customWidth="1"/>
  </cols>
  <sheetData>
    <row r="1" spans="1:3">
      <c r="A1" s="26" t="s">
        <v>63</v>
      </c>
      <c r="B1" s="14"/>
      <c r="C1" s="14"/>
    </row>
    <row r="2" spans="1:3">
      <c r="A2" s="26"/>
      <c r="B2" s="26"/>
      <c r="C2" s="14"/>
    </row>
    <row r="3" spans="1:3">
      <c r="A3" s="57"/>
      <c r="B3" s="42" t="s">
        <v>11</v>
      </c>
      <c r="C3" s="42" t="s">
        <v>12</v>
      </c>
    </row>
    <row r="4" spans="1:3">
      <c r="A4" s="3" t="s">
        <v>23</v>
      </c>
      <c r="B4" s="3" t="s">
        <v>141</v>
      </c>
      <c r="C4" s="56" t="s">
        <v>141</v>
      </c>
    </row>
    <row r="5" spans="1:3">
      <c r="A5" s="3" t="s">
        <v>22</v>
      </c>
      <c r="B5" s="3" t="s">
        <v>141</v>
      </c>
      <c r="C5" s="56" t="s">
        <v>141</v>
      </c>
    </row>
    <row r="6" spans="1:3">
      <c r="A6" s="3" t="s">
        <v>24</v>
      </c>
      <c r="B6" s="3">
        <v>35</v>
      </c>
      <c r="C6" s="56">
        <f t="shared" ref="C6" si="0">B6/46*100</f>
        <v>76.08695652173914</v>
      </c>
    </row>
    <row r="7" spans="1:3">
      <c r="A7" s="3" t="s">
        <v>18</v>
      </c>
      <c r="B7" s="3">
        <v>7</v>
      </c>
      <c r="C7" s="56">
        <f>B7/46*100</f>
        <v>15.217391304347828</v>
      </c>
    </row>
    <row r="8" spans="1:3">
      <c r="A8" s="55" t="s">
        <v>13</v>
      </c>
      <c r="B8" s="37">
        <v>46</v>
      </c>
      <c r="C8" s="38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7138-4307-4799-999F-D81E86B0140F}">
  <dimension ref="A1:C10"/>
  <sheetViews>
    <sheetView workbookViewId="0">
      <selection activeCell="E18" sqref="E18"/>
    </sheetView>
  </sheetViews>
  <sheetFormatPr defaultRowHeight="14.4"/>
  <cols>
    <col min="1" max="1" width="34.109375" bestFit="1" customWidth="1"/>
  </cols>
  <sheetData>
    <row r="1" spans="1:3">
      <c r="A1" s="26" t="s">
        <v>64</v>
      </c>
      <c r="B1" s="14"/>
      <c r="C1" s="58"/>
    </row>
    <row r="2" spans="1:3">
      <c r="A2" s="26"/>
      <c r="B2" s="26"/>
      <c r="C2" s="58"/>
    </row>
    <row r="3" spans="1:3">
      <c r="A3" s="42"/>
      <c r="B3" s="42" t="s">
        <v>11</v>
      </c>
      <c r="C3" s="42" t="s">
        <v>12</v>
      </c>
    </row>
    <row r="4" spans="1:3">
      <c r="A4" s="3" t="s">
        <v>25</v>
      </c>
      <c r="B4" s="3">
        <v>12</v>
      </c>
      <c r="C4" s="51">
        <f>B4/46*100</f>
        <v>26.086956521739129</v>
      </c>
    </row>
    <row r="5" spans="1:3">
      <c r="A5" s="3" t="s">
        <v>29</v>
      </c>
      <c r="B5" s="3">
        <v>32</v>
      </c>
      <c r="C5" s="51">
        <f t="shared" ref="C5:C8" si="0">B5/46*100</f>
        <v>69.565217391304344</v>
      </c>
    </row>
    <row r="6" spans="1:3">
      <c r="A6" s="3" t="s">
        <v>26</v>
      </c>
      <c r="B6" s="3" t="s">
        <v>141</v>
      </c>
      <c r="C6" s="51" t="s">
        <v>141</v>
      </c>
    </row>
    <row r="7" spans="1:3">
      <c r="A7" s="3" t="s">
        <v>65</v>
      </c>
      <c r="B7" s="3">
        <v>0</v>
      </c>
      <c r="C7" s="51">
        <f t="shared" si="0"/>
        <v>0</v>
      </c>
    </row>
    <row r="8" spans="1:3">
      <c r="A8" s="3" t="s">
        <v>21</v>
      </c>
      <c r="B8" s="3">
        <v>0</v>
      </c>
      <c r="C8" s="51">
        <f t="shared" si="0"/>
        <v>0</v>
      </c>
    </row>
    <row r="9" spans="1:3">
      <c r="A9" s="3" t="s">
        <v>18</v>
      </c>
      <c r="B9" s="3" t="s">
        <v>141</v>
      </c>
      <c r="C9" s="51" t="s">
        <v>141</v>
      </c>
    </row>
    <row r="10" spans="1:3">
      <c r="A10" s="36" t="s">
        <v>13</v>
      </c>
      <c r="B10" s="37">
        <v>46</v>
      </c>
      <c r="C10" s="38"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786F-8457-4B21-835E-8801D9676C6A}">
  <dimension ref="A1:F14"/>
  <sheetViews>
    <sheetView workbookViewId="0">
      <selection activeCell="A20" sqref="A20"/>
    </sheetView>
  </sheetViews>
  <sheetFormatPr defaultRowHeight="14.4"/>
  <cols>
    <col min="1" max="1" width="20.77734375" customWidth="1"/>
    <col min="2" max="2" width="10.88671875" customWidth="1"/>
    <col min="3" max="3" width="11.33203125" customWidth="1"/>
    <col min="4" max="4" width="12.33203125" customWidth="1"/>
    <col min="5" max="5" width="16.77734375" customWidth="1"/>
    <col min="6" max="6" width="13" customWidth="1"/>
  </cols>
  <sheetData>
    <row r="1" spans="1:6">
      <c r="A1" s="26" t="s">
        <v>97</v>
      </c>
    </row>
    <row r="3" spans="1:6" ht="46.8">
      <c r="A3" s="61"/>
      <c r="B3" s="62" t="s">
        <v>81</v>
      </c>
      <c r="C3" s="62" t="s">
        <v>82</v>
      </c>
      <c r="D3" s="63" t="s">
        <v>83</v>
      </c>
      <c r="E3" s="62" t="s">
        <v>84</v>
      </c>
      <c r="F3" s="62" t="s">
        <v>85</v>
      </c>
    </row>
    <row r="4" spans="1:6" ht="28.8">
      <c r="A4" s="64" t="s">
        <v>86</v>
      </c>
      <c r="B4" s="65">
        <v>284</v>
      </c>
      <c r="C4" s="65">
        <v>218</v>
      </c>
      <c r="D4" s="66">
        <v>-23.2</v>
      </c>
      <c r="E4" s="65" t="s">
        <v>87</v>
      </c>
      <c r="F4" s="65" t="s">
        <v>87</v>
      </c>
    </row>
    <row r="5" spans="1:6">
      <c r="A5" s="67"/>
      <c r="B5" s="68"/>
      <c r="C5" s="68"/>
      <c r="D5" s="69"/>
      <c r="E5" s="68"/>
      <c r="F5" s="68"/>
    </row>
    <row r="6" spans="1:6" ht="28.8">
      <c r="A6" s="64" t="s">
        <v>88</v>
      </c>
      <c r="B6" s="70"/>
      <c r="C6" s="70"/>
      <c r="D6" s="69"/>
      <c r="E6" s="68"/>
      <c r="F6" s="68"/>
    </row>
    <row r="7" spans="1:6">
      <c r="A7" s="71" t="s">
        <v>16</v>
      </c>
      <c r="B7" s="72">
        <v>1</v>
      </c>
      <c r="C7" s="72">
        <v>23</v>
      </c>
      <c r="D7" s="72">
        <v>2200</v>
      </c>
      <c r="E7" s="72">
        <v>0.4</v>
      </c>
      <c r="F7" s="72">
        <v>10.6</v>
      </c>
    </row>
    <row r="8" spans="1:6">
      <c r="A8" s="70" t="s">
        <v>89</v>
      </c>
      <c r="B8" s="66">
        <v>0</v>
      </c>
      <c r="C8" s="66">
        <v>20</v>
      </c>
      <c r="D8" s="66">
        <v>100</v>
      </c>
      <c r="E8" s="66">
        <v>0</v>
      </c>
      <c r="F8" s="66">
        <v>9.1999999999999993</v>
      </c>
    </row>
    <row r="9" spans="1:6">
      <c r="A9" s="71" t="s">
        <v>90</v>
      </c>
      <c r="B9" s="72">
        <v>11</v>
      </c>
      <c r="C9" s="72">
        <v>41</v>
      </c>
      <c r="D9" s="72">
        <v>272.7</v>
      </c>
      <c r="E9" s="72">
        <v>3.9</v>
      </c>
      <c r="F9" s="72">
        <v>18.8</v>
      </c>
    </row>
    <row r="10" spans="1:6">
      <c r="A10" s="70" t="s">
        <v>91</v>
      </c>
      <c r="B10" s="66">
        <v>0</v>
      </c>
      <c r="C10" s="66">
        <v>16</v>
      </c>
      <c r="D10" s="66">
        <v>100</v>
      </c>
      <c r="E10" s="66">
        <v>0</v>
      </c>
      <c r="F10" s="66">
        <v>7.3</v>
      </c>
    </row>
    <row r="11" spans="1:6">
      <c r="A11" s="71" t="s">
        <v>92</v>
      </c>
      <c r="B11" s="72">
        <v>1</v>
      </c>
      <c r="C11" s="72">
        <v>18</v>
      </c>
      <c r="D11" s="72">
        <v>1700</v>
      </c>
      <c r="E11" s="72">
        <v>0.4</v>
      </c>
      <c r="F11" s="72">
        <v>8.3000000000000007</v>
      </c>
    </row>
    <row r="12" spans="1:6">
      <c r="A12" s="70" t="s">
        <v>93</v>
      </c>
      <c r="B12" s="66">
        <v>0</v>
      </c>
      <c r="C12" s="66">
        <v>15</v>
      </c>
      <c r="D12" s="66">
        <v>100</v>
      </c>
      <c r="E12" s="66">
        <v>0</v>
      </c>
      <c r="F12" s="66">
        <v>6.9</v>
      </c>
    </row>
    <row r="13" spans="1:6">
      <c r="A13" s="71" t="s">
        <v>94</v>
      </c>
      <c r="B13" s="72">
        <v>0</v>
      </c>
      <c r="C13" s="72">
        <v>14</v>
      </c>
      <c r="D13" s="72">
        <v>100</v>
      </c>
      <c r="E13" s="72">
        <v>0</v>
      </c>
      <c r="F13" s="72">
        <v>6.4</v>
      </c>
    </row>
    <row r="14" spans="1:6">
      <c r="A14" s="70" t="s">
        <v>95</v>
      </c>
      <c r="B14" s="66">
        <v>1</v>
      </c>
      <c r="C14" s="66">
        <v>12</v>
      </c>
      <c r="D14" s="66">
        <v>1100</v>
      </c>
      <c r="E14" s="66">
        <v>0.4</v>
      </c>
      <c r="F14" s="66">
        <v>5.5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459C-D6F7-4643-B609-233AD6CD757C}">
  <dimension ref="A1:F12"/>
  <sheetViews>
    <sheetView workbookViewId="0">
      <selection activeCell="A20" sqref="A20"/>
    </sheetView>
  </sheetViews>
  <sheetFormatPr defaultRowHeight="14.4"/>
  <cols>
    <col min="1" max="1" width="35.21875" customWidth="1"/>
    <col min="2" max="2" width="11.21875" customWidth="1"/>
    <col min="3" max="3" width="11.33203125" customWidth="1"/>
    <col min="4" max="4" width="14.21875" customWidth="1"/>
    <col min="5" max="5" width="13.33203125" customWidth="1"/>
    <col min="6" max="6" width="14.21875" customWidth="1"/>
  </cols>
  <sheetData>
    <row r="1" spans="1:6">
      <c r="A1" s="26" t="s">
        <v>102</v>
      </c>
    </row>
    <row r="3" spans="1:6" ht="62.4">
      <c r="A3" s="73"/>
      <c r="B3" s="62" t="s">
        <v>81</v>
      </c>
      <c r="C3" s="62" t="s">
        <v>82</v>
      </c>
      <c r="D3" s="63" t="s">
        <v>83</v>
      </c>
      <c r="E3" s="62" t="s">
        <v>98</v>
      </c>
      <c r="F3" s="62" t="s">
        <v>99</v>
      </c>
    </row>
    <row r="4" spans="1:6">
      <c r="A4" s="64" t="s">
        <v>100</v>
      </c>
      <c r="B4" s="74">
        <v>1833</v>
      </c>
      <c r="C4" s="74">
        <v>1705</v>
      </c>
      <c r="D4" s="66">
        <v>-7</v>
      </c>
      <c r="E4" s="75"/>
      <c r="F4" s="75"/>
    </row>
    <row r="5" spans="1:6">
      <c r="A5" s="75"/>
      <c r="B5" s="75"/>
      <c r="C5" s="75"/>
      <c r="D5" s="69"/>
      <c r="E5" s="75"/>
      <c r="F5" s="75"/>
    </row>
    <row r="6" spans="1:6">
      <c r="A6" s="76" t="s">
        <v>101</v>
      </c>
      <c r="B6" s="75"/>
      <c r="C6" s="75"/>
      <c r="D6" s="69"/>
      <c r="E6" s="75"/>
      <c r="F6" s="75"/>
    </row>
    <row r="7" spans="1:6">
      <c r="A7" s="71" t="s">
        <v>16</v>
      </c>
      <c r="B7" s="72">
        <v>545</v>
      </c>
      <c r="C7" s="72">
        <v>656</v>
      </c>
      <c r="D7" s="72">
        <v>20.399999999999999</v>
      </c>
      <c r="E7" s="72">
        <v>29.7</v>
      </c>
      <c r="F7" s="72">
        <v>38.5</v>
      </c>
    </row>
    <row r="8" spans="1:6">
      <c r="A8" s="70" t="s">
        <v>89</v>
      </c>
      <c r="B8" s="66">
        <v>12</v>
      </c>
      <c r="C8" s="66">
        <v>29</v>
      </c>
      <c r="D8" s="66">
        <v>141.69999999999999</v>
      </c>
      <c r="E8" s="66">
        <v>0.7</v>
      </c>
      <c r="F8" s="66">
        <v>1.7</v>
      </c>
    </row>
    <row r="9" spans="1:6">
      <c r="A9" s="71" t="s">
        <v>90</v>
      </c>
      <c r="B9" s="72">
        <v>399</v>
      </c>
      <c r="C9" s="72">
        <v>369</v>
      </c>
      <c r="D9" s="72">
        <v>-7.5</v>
      </c>
      <c r="E9" s="72">
        <v>21.8</v>
      </c>
      <c r="F9" s="72">
        <v>21.6</v>
      </c>
    </row>
    <row r="10" spans="1:6">
      <c r="A10" s="70" t="s">
        <v>91</v>
      </c>
      <c r="B10" s="66">
        <v>24</v>
      </c>
      <c r="C10" s="66">
        <v>0</v>
      </c>
      <c r="D10" s="66">
        <v>-100</v>
      </c>
      <c r="E10" s="66">
        <v>1.3</v>
      </c>
      <c r="F10" s="66">
        <v>0</v>
      </c>
    </row>
    <row r="11" spans="1:6">
      <c r="A11" s="71" t="s">
        <v>92</v>
      </c>
      <c r="B11" s="72">
        <v>113</v>
      </c>
      <c r="C11" s="72">
        <v>485</v>
      </c>
      <c r="D11" s="72">
        <v>329.2</v>
      </c>
      <c r="E11" s="72">
        <v>6.2</v>
      </c>
      <c r="F11" s="72">
        <v>28.4</v>
      </c>
    </row>
    <row r="12" spans="1:6">
      <c r="A12" s="70" t="s">
        <v>93</v>
      </c>
      <c r="B12" s="66">
        <v>2</v>
      </c>
      <c r="C12" s="66">
        <v>0</v>
      </c>
      <c r="D12" s="66">
        <v>-100</v>
      </c>
      <c r="E12" s="66">
        <v>0.1</v>
      </c>
      <c r="F12" s="66">
        <v>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C210-778E-4855-B767-66E2D83EAA56}">
  <dimension ref="A1:F14"/>
  <sheetViews>
    <sheetView workbookViewId="0">
      <selection activeCell="A20" sqref="A20"/>
    </sheetView>
  </sheetViews>
  <sheetFormatPr defaultRowHeight="14.4"/>
  <cols>
    <col min="1" max="1" width="49.109375" style="78" customWidth="1"/>
    <col min="2" max="3" width="8.88671875" style="78"/>
    <col min="4" max="4" width="9.77734375" style="78" customWidth="1"/>
    <col min="5" max="5" width="13.77734375" style="78" customWidth="1"/>
    <col min="6" max="6" width="14.33203125" style="78" customWidth="1"/>
    <col min="7" max="16384" width="8.88671875" style="78"/>
  </cols>
  <sheetData>
    <row r="1" spans="1:6">
      <c r="A1" s="77" t="s">
        <v>109</v>
      </c>
    </row>
    <row r="3" spans="1:6" ht="72">
      <c r="A3" s="79"/>
      <c r="B3" s="80" t="s">
        <v>81</v>
      </c>
      <c r="C3" s="80" t="s">
        <v>82</v>
      </c>
      <c r="D3" s="70" t="s">
        <v>83</v>
      </c>
      <c r="E3" s="80" t="s">
        <v>105</v>
      </c>
      <c r="F3" s="80" t="s">
        <v>106</v>
      </c>
    </row>
    <row r="4" spans="1:6">
      <c r="A4" s="80" t="s">
        <v>107</v>
      </c>
      <c r="B4" s="74">
        <v>1798</v>
      </c>
      <c r="C4" s="74">
        <v>1481</v>
      </c>
      <c r="D4" s="66">
        <v>-17.600000000000001</v>
      </c>
      <c r="E4" s="70"/>
      <c r="F4" s="70"/>
    </row>
    <row r="5" spans="1:6">
      <c r="A5" s="71"/>
      <c r="B5" s="71"/>
      <c r="C5" s="71"/>
      <c r="D5" s="69"/>
      <c r="E5" s="71"/>
      <c r="F5" s="71"/>
    </row>
    <row r="6" spans="1:6" ht="28.8">
      <c r="A6" s="80" t="s">
        <v>108</v>
      </c>
      <c r="B6" s="70"/>
      <c r="C6" s="70"/>
      <c r="D6" s="69"/>
      <c r="E6" s="70"/>
      <c r="F6" s="70"/>
    </row>
    <row r="7" spans="1:6">
      <c r="A7" s="71" t="s">
        <v>16</v>
      </c>
      <c r="B7" s="72">
        <v>43</v>
      </c>
      <c r="C7" s="72">
        <v>80</v>
      </c>
      <c r="D7" s="72">
        <v>86</v>
      </c>
      <c r="E7" s="72">
        <v>2.4</v>
      </c>
      <c r="F7" s="72">
        <v>5.4</v>
      </c>
    </row>
    <row r="8" spans="1:6">
      <c r="A8" s="70" t="s">
        <v>89</v>
      </c>
      <c r="B8" s="66">
        <v>33</v>
      </c>
      <c r="C8" s="66">
        <v>12</v>
      </c>
      <c r="D8" s="66">
        <v>-63.6</v>
      </c>
      <c r="E8" s="66">
        <v>1.8</v>
      </c>
      <c r="F8" s="66">
        <v>0.8</v>
      </c>
    </row>
    <row r="9" spans="1:6">
      <c r="A9" s="71" t="s">
        <v>90</v>
      </c>
      <c r="B9" s="72">
        <v>124</v>
      </c>
      <c r="C9" s="72">
        <v>252</v>
      </c>
      <c r="D9" s="72">
        <v>103.2</v>
      </c>
      <c r="E9" s="72">
        <v>6.9</v>
      </c>
      <c r="F9" s="72">
        <v>17</v>
      </c>
    </row>
    <row r="10" spans="1:6">
      <c r="A10" s="70" t="s">
        <v>91</v>
      </c>
      <c r="B10" s="66">
        <v>43</v>
      </c>
      <c r="C10" s="66">
        <v>32</v>
      </c>
      <c r="D10" s="66">
        <v>-25.6</v>
      </c>
      <c r="E10" s="66">
        <v>2.4</v>
      </c>
      <c r="F10" s="66">
        <v>2.2000000000000002</v>
      </c>
    </row>
    <row r="11" spans="1:6">
      <c r="A11" s="71" t="s">
        <v>92</v>
      </c>
      <c r="B11" s="72">
        <v>31</v>
      </c>
      <c r="C11" s="72">
        <v>24</v>
      </c>
      <c r="D11" s="72">
        <v>-22.6</v>
      </c>
      <c r="E11" s="72">
        <v>1.7</v>
      </c>
      <c r="F11" s="72">
        <v>1.6</v>
      </c>
    </row>
    <row r="12" spans="1:6">
      <c r="A12" s="70" t="s">
        <v>93</v>
      </c>
      <c r="B12" s="66">
        <v>1</v>
      </c>
      <c r="C12" s="66">
        <v>1</v>
      </c>
      <c r="D12" s="66">
        <v>0</v>
      </c>
      <c r="E12" s="66">
        <v>0.1</v>
      </c>
      <c r="F12" s="66">
        <v>0.1</v>
      </c>
    </row>
    <row r="13" spans="1:6">
      <c r="A13" s="71" t="s">
        <v>94</v>
      </c>
      <c r="B13" s="72">
        <v>0</v>
      </c>
      <c r="C13" s="72">
        <v>10</v>
      </c>
      <c r="D13" s="72">
        <v>100</v>
      </c>
      <c r="E13" s="72">
        <v>0</v>
      </c>
      <c r="F13" s="72">
        <v>0.7</v>
      </c>
    </row>
    <row r="14" spans="1:6">
      <c r="A14" s="70" t="s">
        <v>95</v>
      </c>
      <c r="B14" s="66">
        <v>9</v>
      </c>
      <c r="C14" s="66">
        <v>1</v>
      </c>
      <c r="D14" s="66">
        <v>-88.9</v>
      </c>
      <c r="E14" s="66">
        <v>0.5</v>
      </c>
      <c r="F14" s="66"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7"/>
  <sheetViews>
    <sheetView workbookViewId="0">
      <selection activeCell="A67" sqref="A67"/>
    </sheetView>
  </sheetViews>
  <sheetFormatPr defaultRowHeight="14.4"/>
  <cols>
    <col min="1" max="1" width="87" bestFit="1" customWidth="1"/>
    <col min="2" max="2" width="9.109375" customWidth="1"/>
  </cols>
  <sheetData>
    <row r="1" spans="1:1" ht="17.399999999999999">
      <c r="A1" s="10" t="s">
        <v>10</v>
      </c>
    </row>
    <row r="2" spans="1:1" ht="17.399999999999999">
      <c r="A2" s="10"/>
    </row>
    <row r="3" spans="1:1" ht="15.6">
      <c r="A3" s="11" t="s">
        <v>191</v>
      </c>
    </row>
    <row r="4" spans="1:1">
      <c r="A4" s="5"/>
    </row>
    <row r="5" spans="1:1" ht="15.6">
      <c r="A5" s="13" t="s">
        <v>66</v>
      </c>
    </row>
    <row r="6" spans="1:1" ht="15.6">
      <c r="A6" s="13" t="s">
        <v>67</v>
      </c>
    </row>
    <row r="7" spans="1:1" ht="15.6">
      <c r="A7" s="13" t="s">
        <v>68</v>
      </c>
    </row>
    <row r="8" spans="1:1" ht="15.6">
      <c r="A8" s="13" t="s">
        <v>69</v>
      </c>
    </row>
    <row r="9" spans="1:1" ht="15.6">
      <c r="A9" s="13" t="s">
        <v>70</v>
      </c>
    </row>
    <row r="10" spans="1:1" ht="15.6">
      <c r="A10" s="13" t="s">
        <v>71</v>
      </c>
    </row>
    <row r="11" spans="1:1" ht="15.6">
      <c r="A11" s="13" t="s">
        <v>72</v>
      </c>
    </row>
    <row r="12" spans="1:1">
      <c r="A12" s="5"/>
    </row>
    <row r="13" spans="1:1" s="2" customFormat="1">
      <c r="A13" s="12"/>
    </row>
    <row r="14" spans="1:1" s="2" customFormat="1" ht="15.6">
      <c r="A14" s="11" t="s">
        <v>192</v>
      </c>
    </row>
    <row r="15" spans="1:1" s="2" customFormat="1" ht="15.6">
      <c r="A15" s="59"/>
    </row>
    <row r="16" spans="1:1" s="2" customFormat="1" ht="15.6">
      <c r="A16" s="60" t="s">
        <v>73</v>
      </c>
    </row>
    <row r="17" spans="1:1" s="2" customFormat="1" ht="15.6">
      <c r="A17" s="60" t="s">
        <v>74</v>
      </c>
    </row>
    <row r="18" spans="1:1" s="2" customFormat="1" ht="15.6">
      <c r="A18" s="60" t="s">
        <v>75</v>
      </c>
    </row>
    <row r="19" spans="1:1" s="2" customFormat="1" ht="15.6">
      <c r="A19" s="60" t="s">
        <v>76</v>
      </c>
    </row>
    <row r="20" spans="1:1" s="2" customFormat="1" ht="15.6">
      <c r="A20" s="60" t="s">
        <v>77</v>
      </c>
    </row>
    <row r="21" spans="1:1" s="2" customFormat="1" ht="15.6">
      <c r="A21" s="60" t="s">
        <v>78</v>
      </c>
    </row>
    <row r="22" spans="1:1" ht="15.6">
      <c r="A22" s="60" t="s">
        <v>79</v>
      </c>
    </row>
    <row r="23" spans="1:1" ht="15.6">
      <c r="A23" s="1"/>
    </row>
    <row r="24" spans="1:1" ht="15.6">
      <c r="A24" s="11" t="s">
        <v>80</v>
      </c>
    </row>
    <row r="25" spans="1:1" ht="15.6">
      <c r="A25" s="1"/>
    </row>
    <row r="26" spans="1:1" ht="15.6">
      <c r="A26" s="147" t="s">
        <v>96</v>
      </c>
    </row>
    <row r="27" spans="1:1" ht="15.6">
      <c r="A27" s="147" t="s">
        <v>103</v>
      </c>
    </row>
    <row r="28" spans="1:1" ht="15.6">
      <c r="A28" s="147" t="s">
        <v>104</v>
      </c>
    </row>
    <row r="29" spans="1:1" ht="15.6">
      <c r="A29" s="147" t="s">
        <v>115</v>
      </c>
    </row>
    <row r="30" spans="1:1" ht="15.6">
      <c r="A30" s="147" t="s">
        <v>116</v>
      </c>
    </row>
    <row r="31" spans="1:1" ht="15.6">
      <c r="A31" s="147" t="s">
        <v>123</v>
      </c>
    </row>
    <row r="32" spans="1:1" ht="15.6">
      <c r="A32" s="147" t="s">
        <v>130</v>
      </c>
    </row>
    <row r="33" spans="1:1" ht="15.6">
      <c r="A33" s="147" t="s">
        <v>146</v>
      </c>
    </row>
    <row r="34" spans="1:1" ht="15.6">
      <c r="A34" s="1"/>
    </row>
    <row r="35" spans="1:1" ht="15.6">
      <c r="A35" s="11" t="s">
        <v>158</v>
      </c>
    </row>
    <row r="36" spans="1:1" ht="15.6">
      <c r="A36" s="1"/>
    </row>
    <row r="37" spans="1:1" ht="15.6">
      <c r="A37" s="11" t="s">
        <v>159</v>
      </c>
    </row>
    <row r="38" spans="1:1" ht="15.6">
      <c r="A38" s="147" t="s">
        <v>172</v>
      </c>
    </row>
    <row r="39" spans="1:1" ht="15.6">
      <c r="A39" s="147" t="s">
        <v>174</v>
      </c>
    </row>
    <row r="40" spans="1:1" ht="15.6">
      <c r="A40" s="147" t="s">
        <v>184</v>
      </c>
    </row>
    <row r="41" spans="1:1" ht="15.6">
      <c r="A41" s="147" t="s">
        <v>190</v>
      </c>
    </row>
    <row r="43" spans="1:1" ht="15.6">
      <c r="A43" s="11" t="s">
        <v>195</v>
      </c>
    </row>
    <row r="44" spans="1:1" ht="15.6">
      <c r="A44" s="147" t="s">
        <v>196</v>
      </c>
    </row>
    <row r="45" spans="1:1" ht="15.6">
      <c r="A45" s="147" t="s">
        <v>211</v>
      </c>
    </row>
    <row r="47" spans="1:1" ht="15.6">
      <c r="A47" s="11" t="s">
        <v>213</v>
      </c>
    </row>
    <row r="49" spans="1:1" ht="15.6">
      <c r="A49" s="147" t="s">
        <v>214</v>
      </c>
    </row>
    <row r="52" spans="1:1" ht="15.6">
      <c r="A52" s="11" t="s">
        <v>254</v>
      </c>
    </row>
    <row r="54" spans="1:1" ht="15.6">
      <c r="A54" s="11" t="s">
        <v>226</v>
      </c>
    </row>
    <row r="56" spans="1:1" ht="15.6">
      <c r="A56" s="147" t="s">
        <v>227</v>
      </c>
    </row>
    <row r="57" spans="1:1" ht="15.6">
      <c r="A57" s="147" t="s">
        <v>232</v>
      </c>
    </row>
    <row r="58" spans="1:1" ht="15.6">
      <c r="A58" s="147" t="s">
        <v>234</v>
      </c>
    </row>
    <row r="59" spans="1:1" ht="15.6">
      <c r="A59" s="147" t="s">
        <v>239</v>
      </c>
    </row>
    <row r="60" spans="1:1" ht="15.6">
      <c r="A60" s="147" t="s">
        <v>242</v>
      </c>
    </row>
    <row r="61" spans="1:1" ht="15.6">
      <c r="A61" s="147" t="s">
        <v>249</v>
      </c>
    </row>
    <row r="62" spans="1:1" ht="15.6">
      <c r="A62" s="147" t="s">
        <v>250</v>
      </c>
    </row>
    <row r="64" spans="1:1" ht="15.6">
      <c r="A64" s="11" t="s">
        <v>255</v>
      </c>
    </row>
    <row r="66" spans="1:1" ht="15.6">
      <c r="A66" s="147" t="s">
        <v>256</v>
      </c>
    </row>
    <row r="67" spans="1:1" ht="15.6">
      <c r="A67" s="147" t="s">
        <v>257</v>
      </c>
    </row>
  </sheetData>
  <hyperlinks>
    <hyperlink ref="A5" location="'WF Gender'!A1" display="Table 1: Gender (Sex)" xr:uid="{00000000-0004-0000-0100-000000000000}"/>
    <hyperlink ref="A6" location="'WF Age'!A1" display="Table 2: Age" xr:uid="{00000000-0004-0000-0100-000001000000}"/>
    <hyperlink ref="A7" location="'WF Disability'!A1" display="Table 3: Disability " xr:uid="{00000000-0004-0000-0100-000002000000}"/>
    <hyperlink ref="A8" location="'WF Ethnicity'!A1" display="Table 4: Ethnicity" xr:uid="{00000000-0004-0000-0100-000003000000}"/>
    <hyperlink ref="A9" location="'WF Religion_Belief'!A1" display="Table 5: Religion/Belief" xr:uid="{00000000-0004-0000-0100-000004000000}"/>
    <hyperlink ref="A10" location="'WF Sexual_Orientation'!A1" display="Table 6: Sexual Orientation" xr:uid="{00000000-0004-0000-0100-000005000000}"/>
    <hyperlink ref="A11" location="'WF Marital_Status'!A1" display="Table 7: Marital Status" xr:uid="{00000000-0004-0000-0100-000006000000}"/>
    <hyperlink ref="A16" location="'Ap Gender'!A1" display="Table 8: Gender (Sex)" xr:uid="{F03C4622-C988-49B2-AAE4-37F1489F53FE}"/>
    <hyperlink ref="A17" location="'Ap Age'!A1" display="Table 9: Age" xr:uid="{A32B0FDB-12A3-46C9-8177-D49FD43BE75B}"/>
    <hyperlink ref="A18" location="'Ap Disability'!A1" display="Disability" xr:uid="{A449CA0F-7E81-43CB-8817-A3718515ED2A}"/>
    <hyperlink ref="A19" location="'Ap Ethnicity'!A1" display="Ethnicity" xr:uid="{99F6CE1B-EAEA-4C9E-9BAD-6A30F1B14A07}"/>
    <hyperlink ref="A20" location="'Ap Religion_Belief'!A1" display="Religion/Belief" xr:uid="{A614C281-CCD7-4E5C-90EA-9F0960DE6800}"/>
    <hyperlink ref="A21" location="'Ap Sexual_Orientation'!A1" display="Sexual Orientation" xr:uid="{25A0294B-CC1C-415D-A4D5-C321EEC532B3}"/>
    <hyperlink ref="A22" location="'Ap Marital_Status'!A1" display="Table 15: Marital Status" xr:uid="{F8729113-D4BF-48F2-88E7-AA73DB3305D6}"/>
    <hyperlink ref="A26" location="'APW Exhibitions'!A1" display="Table 16: Exhibitions" xr:uid="{7F4FD09A-A6CB-4792-8B72-D58146628902}"/>
    <hyperlink ref="A27" location="'APW Film Screenings'!A1" display="Table 17: Film Screenings" xr:uid="{B1092360-A387-488E-B8FE-92A0573FFEE5}"/>
    <hyperlink ref="A28" location="'APW Presenting Venues - Perform'!A1" display="Table 18: Performances at Presenting Venues" xr:uid="{99B8858D-1AF2-49A3-B0CE-51DB673B0379}"/>
    <hyperlink ref="A29" location="'APW Touring Performances'!A1" display="Table 19: Performances by Touring Companies" xr:uid="{445FFA9A-4BDD-47C4-AEBD-3156232375E1}"/>
    <hyperlink ref="A30" location="'APW C&amp;YP Participation'!A1" display="Table 20: Children and Young People Participation" xr:uid="{CEF132BB-A8E6-44B8-A518-13B7211197A3}"/>
    <hyperlink ref="A31" location="'APW General Participation'!A1" display="Table 21: General Participation" xr:uid="{9DAF0F4A-55B1-455C-8F20-C2C0C1D8BB61}"/>
    <hyperlink ref="A32" location="'APW Employees'!A1" display="Table 22: Employees" xr:uid="{E237B738-7CEF-42D5-B71B-E4D01327FEFA}"/>
    <hyperlink ref="A33" location="'APW Boards of Management'!A1" display="Table 23: Boards of Management" xr:uid="{76F7F28A-68A3-45B3-B942-1617DCC49C4D}"/>
    <hyperlink ref="A38" location="'NL Indivudals  Gender'!A1" display="Table 24: Gender" xr:uid="{1BB13C8D-9708-4795-B045-D0E02D273CD8}"/>
    <hyperlink ref="A39" location="'NL Indivudals Age'!A1" display="Table 25: Age" xr:uid="{A6C80BA9-9DD1-40F0-8CB7-FA2233A7E886}"/>
    <hyperlink ref="A40" location="'NL Individiuals Relationship'!A1" display="Table 26: Relationship Status" xr:uid="{7E783733-405A-4CFA-9173-A77055EB3372}"/>
    <hyperlink ref="A41" location="'NL Individuals Disability'!A1" display="Table 27: Disability" xr:uid="{266B7B09-C261-4BCC-A3F0-C831D9FC2D51}"/>
    <hyperlink ref="A44" location="'NL Organisations Led'!A1" display="Table 28: Organisations Led" xr:uid="{7DB0571A-8A7C-43DF-888C-25E92D6C2D70}"/>
    <hyperlink ref="A45" location="'NL Organisations Set up for'!A1" display="Table 29: Organisations Set up for" xr:uid="{43123714-4500-4D49-847D-1B1C82C73314}"/>
    <hyperlink ref="A49" location="'NL Approved Projects by PC'!A1" display="Table 30: Approved National Lottery Projects that were specifically targeted at people from the protected characteristic groups:" xr:uid="{D5C5A84B-D22D-4BF3-899B-618F5650D117}"/>
    <hyperlink ref="A56" location="'URF Gender'!A1" display="Table 31: Gender" xr:uid="{01465F4F-3500-448E-B6DB-EE8E8570B789}"/>
    <hyperlink ref="A57" location="'URF Age'!A1" display="Table 32: Age" xr:uid="{082E7AED-CD77-4235-8577-3E42124646D3}"/>
    <hyperlink ref="A58" location="'URF Relationship Status'!A1" display="Table 33: Relationship Status" xr:uid="{A6F351E6-1205-4A34-9CEA-6B220109FE42}"/>
    <hyperlink ref="A59" location="'URF Sexual Orientation'!A1" display="Table 34: Sexual Orientation" xr:uid="{413ED215-3828-4F50-BADA-EF92E1838C98}"/>
    <hyperlink ref="A60" location="'URF Disability'!A1" display="Table 35: Disability" xr:uid="{1B67B72D-6176-43D7-A254-3CA23B06E7E1}"/>
    <hyperlink ref="A61" location="'URF Ethnicity'!A1" display="Table 36: Ethnicity" xr:uid="{ED443AF2-CBD8-4C37-95F7-8B6C5ED7AD74}"/>
    <hyperlink ref="A62" location="'URF Religion - Belief'!A1" display="Table 37: Religion / Belief" xr:uid="{57D79062-2A2C-4FF2-8DDC-D9C3AA1D12C9}"/>
    <hyperlink ref="A66" location="'ESF Organisations Led by'!A1" display="Table 38: Organisations Led" xr:uid="{D7E0C5A7-9252-4DCD-94C1-E7B98C17BE36}"/>
    <hyperlink ref="A67" location="'ESF Organisations Setup for'!A1" display="Table 39: Organisations Set up for" xr:uid="{2D5F224B-9CE4-4516-BC9F-53F9AB5184E1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368D-21E8-46D2-A8F0-98E28D8A474D}">
  <dimension ref="A1:F14"/>
  <sheetViews>
    <sheetView workbookViewId="0">
      <selection activeCell="A20" sqref="A20"/>
    </sheetView>
  </sheetViews>
  <sheetFormatPr defaultRowHeight="14.4"/>
  <cols>
    <col min="1" max="1" width="32.44140625" style="78" customWidth="1"/>
    <col min="2" max="3" width="8.88671875" style="78"/>
    <col min="4" max="4" width="11.109375" style="78" customWidth="1"/>
    <col min="5" max="5" width="14.88671875" style="78" customWidth="1"/>
    <col min="6" max="6" width="14.77734375" style="78" customWidth="1"/>
    <col min="7" max="16384" width="8.88671875" style="78"/>
  </cols>
  <sheetData>
    <row r="1" spans="1:6">
      <c r="A1" s="77" t="s">
        <v>114</v>
      </c>
    </row>
    <row r="3" spans="1:6" ht="72">
      <c r="A3" s="79"/>
      <c r="B3" s="81" t="s">
        <v>81</v>
      </c>
      <c r="C3" s="81" t="s">
        <v>82</v>
      </c>
      <c r="D3" s="66" t="s">
        <v>83</v>
      </c>
      <c r="E3" s="81" t="s">
        <v>110</v>
      </c>
      <c r="F3" s="81" t="s">
        <v>111</v>
      </c>
    </row>
    <row r="4" spans="1:6" ht="28.8">
      <c r="A4" s="64" t="s">
        <v>112</v>
      </c>
      <c r="B4" s="74">
        <v>2091</v>
      </c>
      <c r="C4" s="74">
        <v>1799</v>
      </c>
      <c r="D4" s="66">
        <v>-14</v>
      </c>
      <c r="E4" s="70"/>
      <c r="F4" s="70"/>
    </row>
    <row r="5" spans="1:6">
      <c r="A5" s="79"/>
      <c r="B5" s="71"/>
      <c r="C5" s="71"/>
      <c r="D5" s="69"/>
      <c r="E5" s="71"/>
      <c r="F5" s="71"/>
    </row>
    <row r="6" spans="1:6" ht="28.8">
      <c r="A6" s="64" t="s">
        <v>113</v>
      </c>
      <c r="B6" s="70"/>
      <c r="C6" s="70"/>
      <c r="D6" s="69"/>
      <c r="E6" s="70"/>
      <c r="F6" s="70"/>
    </row>
    <row r="7" spans="1:6">
      <c r="A7" s="71" t="s">
        <v>16</v>
      </c>
      <c r="B7" s="72">
        <v>100</v>
      </c>
      <c r="C7" s="72">
        <v>110</v>
      </c>
      <c r="D7" s="72">
        <v>10</v>
      </c>
      <c r="E7" s="72">
        <v>4.8</v>
      </c>
      <c r="F7" s="72">
        <v>6.1</v>
      </c>
    </row>
    <row r="8" spans="1:6">
      <c r="A8" s="70" t="s">
        <v>89</v>
      </c>
      <c r="B8" s="66">
        <v>2</v>
      </c>
      <c r="C8" s="66">
        <v>6</v>
      </c>
      <c r="D8" s="66">
        <v>200</v>
      </c>
      <c r="E8" s="66">
        <v>0.1</v>
      </c>
      <c r="F8" s="66">
        <v>0.3</v>
      </c>
    </row>
    <row r="9" spans="1:6">
      <c r="A9" s="71" t="s">
        <v>90</v>
      </c>
      <c r="B9" s="72">
        <v>184</v>
      </c>
      <c r="C9" s="72">
        <v>886</v>
      </c>
      <c r="D9" s="72">
        <v>381.5</v>
      </c>
      <c r="E9" s="72">
        <v>8.8000000000000007</v>
      </c>
      <c r="F9" s="72">
        <v>49.2</v>
      </c>
    </row>
    <row r="10" spans="1:6">
      <c r="A10" s="70" t="s">
        <v>91</v>
      </c>
      <c r="B10" s="66">
        <v>21</v>
      </c>
      <c r="C10" s="66">
        <v>15</v>
      </c>
      <c r="D10" s="66">
        <v>-28.6</v>
      </c>
      <c r="E10" s="66">
        <v>1</v>
      </c>
      <c r="F10" s="66">
        <v>0.8</v>
      </c>
    </row>
    <row r="11" spans="1:6">
      <c r="A11" s="71" t="s">
        <v>92</v>
      </c>
      <c r="B11" s="72">
        <v>58</v>
      </c>
      <c r="C11" s="72">
        <v>69</v>
      </c>
      <c r="D11" s="72">
        <v>19</v>
      </c>
      <c r="E11" s="72">
        <v>2.8</v>
      </c>
      <c r="F11" s="72">
        <v>3.8</v>
      </c>
    </row>
    <row r="12" spans="1:6">
      <c r="A12" s="70" t="s">
        <v>93</v>
      </c>
      <c r="B12" s="66">
        <v>0</v>
      </c>
      <c r="C12" s="66">
        <v>4</v>
      </c>
      <c r="D12" s="66">
        <v>100</v>
      </c>
      <c r="E12" s="66">
        <v>0</v>
      </c>
      <c r="F12" s="66">
        <v>0.2</v>
      </c>
    </row>
    <row r="13" spans="1:6">
      <c r="A13" s="71" t="s">
        <v>94</v>
      </c>
      <c r="B13" s="72">
        <v>1</v>
      </c>
      <c r="C13" s="72">
        <v>0</v>
      </c>
      <c r="D13" s="72">
        <v>-100</v>
      </c>
      <c r="E13" s="72">
        <v>0</v>
      </c>
      <c r="F13" s="72">
        <v>0</v>
      </c>
    </row>
    <row r="14" spans="1:6">
      <c r="A14" s="70" t="s">
        <v>95</v>
      </c>
      <c r="B14" s="66">
        <v>0</v>
      </c>
      <c r="C14" s="66">
        <v>8</v>
      </c>
      <c r="D14" s="66">
        <v>100</v>
      </c>
      <c r="E14" s="66">
        <v>0</v>
      </c>
      <c r="F14" s="66">
        <v>0.4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C2B5-5FC0-4D4C-B24F-CFC6A7E3E286}">
  <dimension ref="A1:G14"/>
  <sheetViews>
    <sheetView workbookViewId="0">
      <selection activeCell="A20" sqref="A20"/>
    </sheetView>
  </sheetViews>
  <sheetFormatPr defaultRowHeight="14.4"/>
  <cols>
    <col min="1" max="1" width="28.5546875" style="78" customWidth="1"/>
    <col min="2" max="2" width="12.6640625" style="78" customWidth="1"/>
    <col min="3" max="3" width="12.109375" style="78" customWidth="1"/>
    <col min="4" max="4" width="13.88671875" style="78" customWidth="1"/>
    <col min="5" max="5" width="17.6640625" style="78" customWidth="1"/>
    <col min="6" max="6" width="18.109375" style="78" customWidth="1"/>
    <col min="7" max="16384" width="8.88671875" style="78"/>
  </cols>
  <sheetData>
    <row r="1" spans="1:7">
      <c r="A1" s="77" t="s">
        <v>120</v>
      </c>
    </row>
    <row r="2" spans="1:7">
      <c r="A2" s="77"/>
    </row>
    <row r="3" spans="1:7" ht="15.6">
      <c r="A3" s="149"/>
      <c r="B3" s="148" t="s">
        <v>81</v>
      </c>
      <c r="C3" s="148" t="s">
        <v>82</v>
      </c>
      <c r="D3" s="150" t="s">
        <v>83</v>
      </c>
      <c r="E3" s="148" t="s">
        <v>121</v>
      </c>
      <c r="F3" s="148" t="s">
        <v>122</v>
      </c>
      <c r="G3" s="90"/>
    </row>
    <row r="4" spans="1:7" ht="64.8" customHeight="1">
      <c r="A4" s="149"/>
      <c r="B4" s="148"/>
      <c r="C4" s="148"/>
      <c r="D4" s="150"/>
      <c r="E4" s="148"/>
      <c r="F4" s="148"/>
      <c r="G4" s="90"/>
    </row>
    <row r="5" spans="1:7" ht="31.2">
      <c r="A5" s="82" t="s">
        <v>117</v>
      </c>
      <c r="B5" s="83">
        <v>42920</v>
      </c>
      <c r="C5" s="83">
        <v>39242</v>
      </c>
      <c r="D5" s="85">
        <v>-8.6</v>
      </c>
      <c r="E5" s="84"/>
      <c r="F5" s="84"/>
      <c r="G5" s="90"/>
    </row>
    <row r="6" spans="1:7" ht="15.6">
      <c r="A6" s="86"/>
      <c r="B6" s="84"/>
      <c r="C6" s="84"/>
      <c r="D6" s="87"/>
      <c r="E6" s="84"/>
      <c r="F6" s="84"/>
      <c r="G6" s="90"/>
    </row>
    <row r="7" spans="1:7" ht="46.8">
      <c r="A7" s="82" t="s">
        <v>118</v>
      </c>
      <c r="B7" s="84"/>
      <c r="C7" s="84"/>
      <c r="D7" s="87"/>
      <c r="E7" s="84"/>
      <c r="F7" s="84"/>
      <c r="G7" s="90"/>
    </row>
    <row r="8" spans="1:7" ht="15.6">
      <c r="A8" s="88" t="s">
        <v>16</v>
      </c>
      <c r="B8" s="85">
        <v>649</v>
      </c>
      <c r="C8" s="85">
        <v>552</v>
      </c>
      <c r="D8" s="85">
        <v>-14.9</v>
      </c>
      <c r="E8" s="85">
        <v>1.5</v>
      </c>
      <c r="F8" s="85">
        <v>1.4</v>
      </c>
      <c r="G8" s="90"/>
    </row>
    <row r="9" spans="1:7" ht="15.6">
      <c r="A9" s="88" t="s">
        <v>119</v>
      </c>
      <c r="B9" s="89">
        <v>1129</v>
      </c>
      <c r="C9" s="85">
        <v>696</v>
      </c>
      <c r="D9" s="85">
        <v>-38.4</v>
      </c>
      <c r="E9" s="85">
        <v>2.6</v>
      </c>
      <c r="F9" s="85">
        <v>1.8</v>
      </c>
      <c r="G9" s="90"/>
    </row>
    <row r="10" spans="1:7" ht="15.6">
      <c r="A10" s="88" t="s">
        <v>90</v>
      </c>
      <c r="B10" s="89">
        <v>42920</v>
      </c>
      <c r="C10" s="89">
        <v>39242</v>
      </c>
      <c r="D10" s="85">
        <v>-8.6</v>
      </c>
      <c r="E10" s="85">
        <v>100</v>
      </c>
      <c r="F10" s="85">
        <v>100</v>
      </c>
      <c r="G10" s="90"/>
    </row>
    <row r="11" spans="1:7" ht="15.6">
      <c r="A11" s="88" t="s">
        <v>91</v>
      </c>
      <c r="B11" s="85">
        <v>1</v>
      </c>
      <c r="C11" s="85">
        <v>42</v>
      </c>
      <c r="D11" s="85">
        <v>4100</v>
      </c>
      <c r="E11" s="85">
        <v>0</v>
      </c>
      <c r="F11" s="85">
        <v>0.1</v>
      </c>
      <c r="G11" s="90"/>
    </row>
    <row r="12" spans="1:7" ht="15.6">
      <c r="A12" s="88" t="s">
        <v>95</v>
      </c>
      <c r="B12" s="85">
        <v>1</v>
      </c>
      <c r="C12" s="85">
        <v>33</v>
      </c>
      <c r="D12" s="85">
        <v>3200</v>
      </c>
      <c r="E12" s="85">
        <v>0</v>
      </c>
      <c r="F12" s="85">
        <v>0.1</v>
      </c>
      <c r="G12" s="90"/>
    </row>
    <row r="13" spans="1:7" ht="15.6">
      <c r="A13" s="88" t="s">
        <v>93</v>
      </c>
      <c r="B13" s="85">
        <v>7</v>
      </c>
      <c r="C13" s="85">
        <v>10</v>
      </c>
      <c r="D13" s="85">
        <v>42.9</v>
      </c>
      <c r="E13" s="85">
        <v>0</v>
      </c>
      <c r="F13" s="85">
        <v>0</v>
      </c>
      <c r="G13" s="90"/>
    </row>
    <row r="14" spans="1:7" ht="15.6">
      <c r="A14" s="88" t="s">
        <v>94</v>
      </c>
      <c r="B14" s="85">
        <v>98</v>
      </c>
      <c r="C14" s="85">
        <v>166</v>
      </c>
      <c r="D14" s="85">
        <v>69.400000000000006</v>
      </c>
      <c r="E14" s="85">
        <v>0.2</v>
      </c>
      <c r="F14" s="85">
        <v>0.4</v>
      </c>
      <c r="G14" s="90"/>
    </row>
  </sheetData>
  <mergeCells count="6">
    <mergeCell ref="E3:E4"/>
    <mergeCell ref="F3:F4"/>
    <mergeCell ref="A3:A4"/>
    <mergeCell ref="B3:B4"/>
    <mergeCell ref="C3:C4"/>
    <mergeCell ref="D3:D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A63C-CF3E-4B15-A9D0-9AA48D2D00D7}">
  <dimension ref="A1:F13"/>
  <sheetViews>
    <sheetView workbookViewId="0">
      <selection activeCell="A20" sqref="A20"/>
    </sheetView>
  </sheetViews>
  <sheetFormatPr defaultRowHeight="14.4"/>
  <cols>
    <col min="1" max="1" width="26.77734375" style="78" customWidth="1"/>
    <col min="2" max="4" width="8.88671875" style="78"/>
    <col min="5" max="6" width="12.88671875" style="78" customWidth="1"/>
    <col min="7" max="16384" width="8.88671875" style="78"/>
  </cols>
  <sheetData>
    <row r="1" spans="1:6">
      <c r="A1" s="77" t="s">
        <v>124</v>
      </c>
    </row>
    <row r="3" spans="1:6" ht="72">
      <c r="A3" s="71"/>
      <c r="B3" s="81" t="s">
        <v>81</v>
      </c>
      <c r="C3" s="81" t="s">
        <v>82</v>
      </c>
      <c r="D3" s="66" t="s">
        <v>83</v>
      </c>
      <c r="E3" s="81" t="s">
        <v>125</v>
      </c>
      <c r="F3" s="81" t="s">
        <v>126</v>
      </c>
    </row>
    <row r="4" spans="1:6" ht="43.2">
      <c r="A4" s="64" t="s">
        <v>127</v>
      </c>
      <c r="B4" s="91">
        <v>14730</v>
      </c>
      <c r="C4" s="91">
        <v>8396</v>
      </c>
      <c r="D4" s="66">
        <v>-43</v>
      </c>
      <c r="E4" s="70"/>
      <c r="F4" s="70"/>
    </row>
    <row r="5" spans="1:6">
      <c r="A5" s="79"/>
      <c r="B5" s="71"/>
      <c r="C5" s="71"/>
      <c r="D5" s="69"/>
      <c r="E5" s="71"/>
      <c r="F5" s="71"/>
    </row>
    <row r="6" spans="1:6" ht="43.2">
      <c r="A6" s="64" t="s">
        <v>128</v>
      </c>
      <c r="B6" s="70"/>
      <c r="C6" s="70"/>
      <c r="D6" s="69"/>
      <c r="E6" s="70"/>
      <c r="F6" s="70"/>
    </row>
    <row r="7" spans="1:6">
      <c r="A7" s="71" t="s">
        <v>16</v>
      </c>
      <c r="B7" s="72">
        <v>751</v>
      </c>
      <c r="C7" s="92">
        <v>1648</v>
      </c>
      <c r="D7" s="72">
        <v>119.4</v>
      </c>
      <c r="E7" s="72">
        <v>5.0999999999999996</v>
      </c>
      <c r="F7" s="72">
        <v>19.600000000000001</v>
      </c>
    </row>
    <row r="8" spans="1:6">
      <c r="A8" s="70" t="s">
        <v>119</v>
      </c>
      <c r="B8" s="74">
        <v>1159</v>
      </c>
      <c r="C8" s="66">
        <v>509</v>
      </c>
      <c r="D8" s="66">
        <v>-56.1</v>
      </c>
      <c r="E8" s="66">
        <v>7.9</v>
      </c>
      <c r="F8" s="66">
        <v>6.1</v>
      </c>
    </row>
    <row r="9" spans="1:6">
      <c r="A9" s="71" t="s">
        <v>91</v>
      </c>
      <c r="B9" s="72">
        <v>23</v>
      </c>
      <c r="C9" s="72">
        <v>243</v>
      </c>
      <c r="D9" s="72">
        <v>956.5</v>
      </c>
      <c r="E9" s="72">
        <v>0.2</v>
      </c>
      <c r="F9" s="72">
        <v>2.9</v>
      </c>
    </row>
    <row r="10" spans="1:6">
      <c r="A10" s="70" t="s">
        <v>95</v>
      </c>
      <c r="B10" s="66">
        <v>34</v>
      </c>
      <c r="C10" s="66">
        <v>222</v>
      </c>
      <c r="D10" s="66">
        <v>552.9</v>
      </c>
      <c r="E10" s="66">
        <v>0.2</v>
      </c>
      <c r="F10" s="66">
        <v>2.6</v>
      </c>
    </row>
    <row r="11" spans="1:6">
      <c r="A11" s="71" t="s">
        <v>92</v>
      </c>
      <c r="B11" s="92">
        <v>1591</v>
      </c>
      <c r="C11" s="92">
        <v>1244</v>
      </c>
      <c r="D11" s="72">
        <v>-21.8</v>
      </c>
      <c r="E11" s="72">
        <v>10.8</v>
      </c>
      <c r="F11" s="72">
        <v>14.8</v>
      </c>
    </row>
    <row r="12" spans="1:6">
      <c r="A12" s="70" t="s">
        <v>93</v>
      </c>
      <c r="B12" s="66">
        <v>5</v>
      </c>
      <c r="C12" s="66">
        <v>163</v>
      </c>
      <c r="D12" s="66">
        <v>3160</v>
      </c>
      <c r="E12" s="66">
        <v>0</v>
      </c>
      <c r="F12" s="66">
        <v>1.9</v>
      </c>
    </row>
    <row r="13" spans="1:6">
      <c r="A13" s="71" t="s">
        <v>94</v>
      </c>
      <c r="B13" s="72">
        <v>245</v>
      </c>
      <c r="C13" s="72">
        <v>629</v>
      </c>
      <c r="D13" s="72">
        <v>156.69999999999999</v>
      </c>
      <c r="E13" s="72">
        <v>1.7</v>
      </c>
      <c r="F13" s="72">
        <v>7.5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0C3A-C02D-4670-B989-53D01F1AD7A2}">
  <dimension ref="A1:F15"/>
  <sheetViews>
    <sheetView workbookViewId="0">
      <selection activeCell="A20" sqref="A20"/>
    </sheetView>
  </sheetViews>
  <sheetFormatPr defaultRowHeight="14.4"/>
  <cols>
    <col min="1" max="1" width="58.6640625" bestFit="1" customWidth="1"/>
    <col min="2" max="2" width="10.88671875" customWidth="1"/>
    <col min="3" max="3" width="10.77734375" customWidth="1"/>
    <col min="4" max="4" width="12" bestFit="1" customWidth="1"/>
    <col min="5" max="5" width="10.88671875" customWidth="1"/>
    <col min="6" max="6" width="10.44140625" customWidth="1"/>
  </cols>
  <sheetData>
    <row r="1" spans="1:6">
      <c r="A1" s="26" t="s">
        <v>129</v>
      </c>
    </row>
    <row r="3" spans="1:6" ht="78">
      <c r="A3" s="61"/>
      <c r="B3" s="62" t="s">
        <v>81</v>
      </c>
      <c r="C3" s="62" t="s">
        <v>82</v>
      </c>
      <c r="D3" s="63" t="s">
        <v>83</v>
      </c>
      <c r="E3" s="62" t="s">
        <v>131</v>
      </c>
      <c r="F3" s="62" t="s">
        <v>132</v>
      </c>
    </row>
    <row r="4" spans="1:6" ht="15.6">
      <c r="A4" s="93" t="s">
        <v>133</v>
      </c>
      <c r="B4" s="94">
        <v>2403</v>
      </c>
      <c r="C4" s="94">
        <v>2107</v>
      </c>
      <c r="D4" s="95">
        <v>-12.3</v>
      </c>
      <c r="E4" s="96" t="s">
        <v>87</v>
      </c>
      <c r="F4" s="96" t="s">
        <v>87</v>
      </c>
    </row>
    <row r="5" spans="1:6" ht="15.6">
      <c r="A5" s="97"/>
      <c r="B5" s="98"/>
      <c r="C5" s="98"/>
      <c r="D5" s="98"/>
      <c r="E5" s="98"/>
      <c r="F5" s="98"/>
    </row>
    <row r="6" spans="1:6" ht="15.6">
      <c r="A6" s="99" t="s">
        <v>134</v>
      </c>
      <c r="B6" s="95">
        <v>77</v>
      </c>
      <c r="C6" s="95">
        <v>93</v>
      </c>
      <c r="D6" s="95">
        <v>20.8</v>
      </c>
      <c r="E6" s="95">
        <v>3.2</v>
      </c>
      <c r="F6" s="95">
        <v>4.4000000000000004</v>
      </c>
    </row>
    <row r="7" spans="1:6" ht="15.6">
      <c r="A7" s="99" t="s">
        <v>135</v>
      </c>
      <c r="B7" s="95">
        <v>126</v>
      </c>
      <c r="C7" s="95">
        <v>97</v>
      </c>
      <c r="D7" s="95">
        <v>-23</v>
      </c>
      <c r="E7" s="95">
        <v>5.2</v>
      </c>
      <c r="F7" s="95">
        <v>4.5999999999999996</v>
      </c>
    </row>
    <row r="8" spans="1:6" ht="15.6">
      <c r="A8" s="99" t="s">
        <v>136</v>
      </c>
      <c r="B8" s="95">
        <v>156</v>
      </c>
      <c r="C8" s="95">
        <v>163</v>
      </c>
      <c r="D8" s="95">
        <v>4.5</v>
      </c>
      <c r="E8" s="95">
        <v>6.5</v>
      </c>
      <c r="F8" s="95">
        <v>7.7</v>
      </c>
    </row>
    <row r="9" spans="1:6" ht="15.6">
      <c r="A9" s="99" t="s">
        <v>137</v>
      </c>
      <c r="B9" s="95">
        <v>506</v>
      </c>
      <c r="C9" s="95">
        <v>393</v>
      </c>
      <c r="D9" s="95">
        <v>-22.3</v>
      </c>
      <c r="E9" s="95">
        <v>21.1</v>
      </c>
      <c r="F9" s="95">
        <v>18.7</v>
      </c>
    </row>
    <row r="10" spans="1:6" ht="15.6">
      <c r="A10" s="99" t="s">
        <v>138</v>
      </c>
      <c r="B10" s="95">
        <v>424</v>
      </c>
      <c r="C10" s="95">
        <v>317</v>
      </c>
      <c r="D10" s="95">
        <v>-25.2</v>
      </c>
      <c r="E10" s="95">
        <v>17.600000000000001</v>
      </c>
      <c r="F10" s="95">
        <v>15</v>
      </c>
    </row>
    <row r="11" spans="1:6" ht="15.6">
      <c r="A11" s="99" t="s">
        <v>139</v>
      </c>
      <c r="B11" s="95">
        <v>31</v>
      </c>
      <c r="C11" s="95">
        <v>32</v>
      </c>
      <c r="D11" s="95">
        <v>3.2</v>
      </c>
      <c r="E11" s="95">
        <v>1.3</v>
      </c>
      <c r="F11" s="95">
        <v>1.5</v>
      </c>
    </row>
    <row r="12" spans="1:6" ht="15.6">
      <c r="A12" s="99" t="s">
        <v>140</v>
      </c>
      <c r="B12" s="95" t="s">
        <v>141</v>
      </c>
      <c r="C12" s="95" t="s">
        <v>141</v>
      </c>
      <c r="D12" s="95" t="s">
        <v>141</v>
      </c>
      <c r="E12" s="95" t="s">
        <v>141</v>
      </c>
      <c r="F12" s="95" t="s">
        <v>141</v>
      </c>
    </row>
    <row r="13" spans="1:6" ht="15.6">
      <c r="A13" s="99" t="s">
        <v>142</v>
      </c>
      <c r="B13" s="95" t="s">
        <v>87</v>
      </c>
      <c r="C13" s="95">
        <v>284</v>
      </c>
      <c r="D13" s="85" t="s">
        <v>143</v>
      </c>
      <c r="E13" s="85" t="s">
        <v>143</v>
      </c>
      <c r="F13" s="85">
        <v>13.5</v>
      </c>
    </row>
    <row r="15" spans="1:6" ht="15.6">
      <c r="A15" s="100" t="s">
        <v>144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D950-0412-4BA9-B9E6-5638C75C9496}">
  <dimension ref="A1:F15"/>
  <sheetViews>
    <sheetView workbookViewId="0">
      <selection activeCell="A20" sqref="A20"/>
    </sheetView>
  </sheetViews>
  <sheetFormatPr defaultRowHeight="14.4"/>
  <cols>
    <col min="1" max="1" width="83.33203125" bestFit="1" customWidth="1"/>
  </cols>
  <sheetData>
    <row r="1" spans="1:6">
      <c r="A1" s="26" t="s">
        <v>145</v>
      </c>
    </row>
    <row r="3" spans="1:6" ht="124.8">
      <c r="A3" s="101"/>
      <c r="B3" s="102" t="s">
        <v>81</v>
      </c>
      <c r="C3" s="102" t="s">
        <v>82</v>
      </c>
      <c r="D3" s="85" t="s">
        <v>83</v>
      </c>
      <c r="E3" s="102" t="s">
        <v>147</v>
      </c>
      <c r="F3" s="102" t="s">
        <v>148</v>
      </c>
    </row>
    <row r="4" spans="1:6" ht="15.6">
      <c r="A4" s="86" t="s">
        <v>149</v>
      </c>
      <c r="B4" s="96">
        <v>355</v>
      </c>
      <c r="C4" s="96">
        <v>349</v>
      </c>
      <c r="D4" s="85">
        <v>-1.7</v>
      </c>
      <c r="E4" s="96" t="s">
        <v>87</v>
      </c>
      <c r="F4" s="96" t="s">
        <v>87</v>
      </c>
    </row>
    <row r="5" spans="1:6" ht="15.6">
      <c r="A5" s="101"/>
      <c r="B5" s="87"/>
      <c r="C5" s="87"/>
      <c r="D5" s="87"/>
      <c r="E5" s="87"/>
      <c r="F5" s="87"/>
    </row>
    <row r="6" spans="1:6" ht="15.6">
      <c r="A6" s="84" t="s">
        <v>150</v>
      </c>
      <c r="B6" s="85">
        <v>18</v>
      </c>
      <c r="C6" s="85">
        <v>22</v>
      </c>
      <c r="D6" s="85">
        <v>22.2</v>
      </c>
      <c r="E6" s="85">
        <v>5.0999999999999996</v>
      </c>
      <c r="F6" s="85">
        <v>6.3</v>
      </c>
    </row>
    <row r="7" spans="1:6" ht="15.6">
      <c r="A7" s="84" t="s">
        <v>151</v>
      </c>
      <c r="B7" s="85">
        <v>15</v>
      </c>
      <c r="C7" s="85">
        <v>17</v>
      </c>
      <c r="D7" s="85">
        <v>13.3</v>
      </c>
      <c r="E7" s="85">
        <v>4.2</v>
      </c>
      <c r="F7" s="85">
        <v>4.9000000000000004</v>
      </c>
    </row>
    <row r="8" spans="1:6" ht="15.6">
      <c r="A8" s="84" t="s">
        <v>152</v>
      </c>
      <c r="B8" s="85">
        <v>17</v>
      </c>
      <c r="C8" s="85">
        <v>28</v>
      </c>
      <c r="D8" s="85">
        <v>64.7</v>
      </c>
      <c r="E8" s="85">
        <v>4.8</v>
      </c>
      <c r="F8" s="85">
        <v>8</v>
      </c>
    </row>
    <row r="9" spans="1:6" ht="15.6">
      <c r="A9" s="84" t="s">
        <v>153</v>
      </c>
      <c r="B9" s="85">
        <v>194</v>
      </c>
      <c r="C9" s="85">
        <v>175</v>
      </c>
      <c r="D9" s="85">
        <v>-9.8000000000000007</v>
      </c>
      <c r="E9" s="85">
        <v>54.6</v>
      </c>
      <c r="F9" s="85">
        <v>50.1</v>
      </c>
    </row>
    <row r="10" spans="1:6" ht="15.6">
      <c r="A10" s="84" t="s">
        <v>154</v>
      </c>
      <c r="B10" s="85">
        <v>33</v>
      </c>
      <c r="C10" s="85">
        <v>63</v>
      </c>
      <c r="D10" s="85">
        <v>90.9</v>
      </c>
      <c r="E10" s="85">
        <v>9.3000000000000007</v>
      </c>
      <c r="F10" s="85">
        <v>18.100000000000001</v>
      </c>
    </row>
    <row r="11" spans="1:6" ht="15.6">
      <c r="A11" s="84" t="s">
        <v>155</v>
      </c>
      <c r="B11" s="85" t="s">
        <v>141</v>
      </c>
      <c r="C11" s="85" t="s">
        <v>141</v>
      </c>
      <c r="D11" s="85">
        <v>0</v>
      </c>
      <c r="E11" s="85" t="s">
        <v>141</v>
      </c>
      <c r="F11" s="85" t="s">
        <v>141</v>
      </c>
    </row>
    <row r="12" spans="1:6" ht="15.6">
      <c r="A12" s="84" t="s">
        <v>156</v>
      </c>
      <c r="B12" s="85" t="s">
        <v>141</v>
      </c>
      <c r="C12" s="85" t="s">
        <v>141</v>
      </c>
      <c r="D12" s="85">
        <v>0</v>
      </c>
      <c r="E12" s="85" t="s">
        <v>141</v>
      </c>
      <c r="F12" s="85" t="s">
        <v>141</v>
      </c>
    </row>
    <row r="13" spans="1:6" ht="15.6">
      <c r="A13" s="84" t="s">
        <v>157</v>
      </c>
      <c r="B13" s="85" t="s">
        <v>143</v>
      </c>
      <c r="C13" s="85">
        <v>7</v>
      </c>
      <c r="D13" s="85" t="s">
        <v>87</v>
      </c>
      <c r="E13" s="85" t="s">
        <v>87</v>
      </c>
      <c r="F13" s="85">
        <v>2</v>
      </c>
    </row>
    <row r="15" spans="1:6" ht="15.6">
      <c r="A15" s="100" t="s">
        <v>144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CDF19-D612-49CC-A00C-3456DA8A36DD}">
  <dimension ref="A1:K12"/>
  <sheetViews>
    <sheetView workbookViewId="0"/>
  </sheetViews>
  <sheetFormatPr defaultRowHeight="14.4"/>
  <cols>
    <col min="1" max="1" width="12.77734375" style="78" customWidth="1"/>
    <col min="2" max="2" width="16.44140625" style="78" customWidth="1"/>
    <col min="3" max="3" width="15.77734375" style="78" customWidth="1"/>
    <col min="4" max="5" width="10" style="78" customWidth="1"/>
    <col min="6" max="6" width="10.44140625" style="78" customWidth="1"/>
    <col min="7" max="7" width="9.77734375" style="78" customWidth="1"/>
    <col min="8" max="8" width="11.33203125" style="78" customWidth="1"/>
    <col min="9" max="9" width="10.33203125" style="78" customWidth="1"/>
    <col min="10" max="11" width="10.44140625" style="78" customWidth="1"/>
    <col min="12" max="16384" width="8.88671875" style="78"/>
  </cols>
  <sheetData>
    <row r="1" spans="1:11">
      <c r="A1" s="26" t="s">
        <v>173</v>
      </c>
    </row>
    <row r="3" spans="1:11" ht="46.8" customHeight="1">
      <c r="A3" s="151"/>
      <c r="B3" s="148" t="s">
        <v>169</v>
      </c>
      <c r="C3" s="150" t="s">
        <v>162</v>
      </c>
      <c r="D3" s="148" t="s">
        <v>163</v>
      </c>
      <c r="E3" s="148"/>
      <c r="F3" s="148" t="s">
        <v>167</v>
      </c>
      <c r="G3" s="148"/>
      <c r="H3" s="148" t="s">
        <v>164</v>
      </c>
      <c r="I3" s="148"/>
      <c r="J3" s="148" t="s">
        <v>168</v>
      </c>
      <c r="K3" s="148"/>
    </row>
    <row r="4" spans="1:11">
      <c r="A4" s="151"/>
      <c r="B4" s="152"/>
      <c r="C4" s="150"/>
      <c r="D4" s="148"/>
      <c r="E4" s="148"/>
      <c r="F4" s="148"/>
      <c r="G4" s="148"/>
      <c r="H4" s="148"/>
      <c r="I4" s="148"/>
      <c r="J4" s="148"/>
      <c r="K4" s="148"/>
    </row>
    <row r="5" spans="1:11" ht="31.2">
      <c r="A5" s="151"/>
      <c r="B5" s="104"/>
      <c r="C5" s="105"/>
      <c r="D5" s="103" t="s">
        <v>81</v>
      </c>
      <c r="E5" s="103" t="s">
        <v>82</v>
      </c>
      <c r="F5" s="103" t="s">
        <v>81</v>
      </c>
      <c r="G5" s="103" t="s">
        <v>82</v>
      </c>
      <c r="H5" s="103" t="s">
        <v>81</v>
      </c>
      <c r="I5" s="103" t="s">
        <v>82</v>
      </c>
      <c r="J5" s="103" t="s">
        <v>81</v>
      </c>
      <c r="K5" s="103" t="s">
        <v>82</v>
      </c>
    </row>
    <row r="6" spans="1:11" ht="15.6">
      <c r="A6" s="90" t="s">
        <v>165</v>
      </c>
      <c r="B6" s="106">
        <v>1598201</v>
      </c>
      <c r="C6" s="107">
        <v>50.7</v>
      </c>
      <c r="D6" s="108">
        <v>99</v>
      </c>
      <c r="E6" s="108">
        <v>55</v>
      </c>
      <c r="F6" s="107">
        <v>60.4</v>
      </c>
      <c r="G6" s="108">
        <v>62.5</v>
      </c>
      <c r="H6" s="108">
        <v>50</v>
      </c>
      <c r="I6" s="102">
        <v>33</v>
      </c>
      <c r="J6" s="107">
        <v>55.5</v>
      </c>
      <c r="K6" s="108">
        <v>62.3</v>
      </c>
    </row>
    <row r="7" spans="1:11" ht="15.6">
      <c r="A7" s="90" t="s">
        <v>166</v>
      </c>
      <c r="B7" s="106">
        <v>1554678</v>
      </c>
      <c r="C7" s="107">
        <v>49.3</v>
      </c>
      <c r="D7" s="108">
        <v>64</v>
      </c>
      <c r="E7" s="108">
        <v>29</v>
      </c>
      <c r="F7" s="107">
        <v>39</v>
      </c>
      <c r="G7" s="108">
        <v>33</v>
      </c>
      <c r="H7" s="108">
        <v>38</v>
      </c>
      <c r="I7" s="102">
        <v>18</v>
      </c>
      <c r="J7" s="107">
        <v>59.4</v>
      </c>
      <c r="K7" s="108">
        <v>34</v>
      </c>
    </row>
    <row r="8" spans="1:11" ht="15.6">
      <c r="A8" s="90" t="s">
        <v>21</v>
      </c>
      <c r="B8" s="108" t="s">
        <v>87</v>
      </c>
      <c r="C8" s="107" t="s">
        <v>87</v>
      </c>
      <c r="D8" s="108" t="s">
        <v>87</v>
      </c>
      <c r="E8" s="108" t="s">
        <v>141</v>
      </c>
      <c r="F8" s="107" t="s">
        <v>87</v>
      </c>
      <c r="G8" s="108" t="s">
        <v>141</v>
      </c>
      <c r="H8" s="108" t="s">
        <v>87</v>
      </c>
      <c r="I8" s="102" t="s">
        <v>141</v>
      </c>
      <c r="J8" s="107" t="s">
        <v>87</v>
      </c>
      <c r="K8" s="108" t="s">
        <v>141</v>
      </c>
    </row>
    <row r="9" spans="1:11" ht="31.2">
      <c r="A9" s="90" t="s">
        <v>18</v>
      </c>
      <c r="B9" s="108" t="s">
        <v>87</v>
      </c>
      <c r="C9" s="107" t="s">
        <v>87</v>
      </c>
      <c r="D9" s="108" t="s">
        <v>87</v>
      </c>
      <c r="E9" s="108" t="s">
        <v>141</v>
      </c>
      <c r="F9" s="107" t="s">
        <v>87</v>
      </c>
      <c r="G9" s="108" t="s">
        <v>141</v>
      </c>
      <c r="H9" s="108" t="s">
        <v>87</v>
      </c>
      <c r="I9" s="102" t="s">
        <v>141</v>
      </c>
      <c r="J9" s="107" t="s">
        <v>87</v>
      </c>
      <c r="K9" s="108" t="s">
        <v>141</v>
      </c>
    </row>
    <row r="11" spans="1:11" ht="15.6">
      <c r="A11" s="109" t="s">
        <v>170</v>
      </c>
    </row>
    <row r="12" spans="1:11" ht="15.6">
      <c r="A12" s="109" t="s">
        <v>171</v>
      </c>
    </row>
  </sheetData>
  <mergeCells count="7">
    <mergeCell ref="J3:K4"/>
    <mergeCell ref="B3:B4"/>
    <mergeCell ref="A3:A5"/>
    <mergeCell ref="C3:C4"/>
    <mergeCell ref="D3:E4"/>
    <mergeCell ref="F3:G4"/>
    <mergeCell ref="H3:I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0972E-4AB2-4B28-87C9-C239A3597305}">
  <dimension ref="A1:K14"/>
  <sheetViews>
    <sheetView workbookViewId="0"/>
  </sheetViews>
  <sheetFormatPr defaultRowHeight="14.4"/>
  <cols>
    <col min="1" max="1" width="14.21875" customWidth="1"/>
    <col min="2" max="2" width="13" customWidth="1"/>
    <col min="3" max="3" width="21.6640625" customWidth="1"/>
    <col min="4" max="4" width="10.88671875" customWidth="1"/>
    <col min="5" max="5" width="11.33203125" customWidth="1"/>
    <col min="6" max="6" width="10.33203125" customWidth="1"/>
    <col min="7" max="7" width="10.88671875" customWidth="1"/>
    <col min="8" max="8" width="11.109375" customWidth="1"/>
    <col min="9" max="9" width="10.44140625" customWidth="1"/>
    <col min="10" max="10" width="10.21875" customWidth="1"/>
    <col min="11" max="11" width="10.44140625" customWidth="1"/>
  </cols>
  <sheetData>
    <row r="1" spans="1:11">
      <c r="A1" s="26" t="s">
        <v>175</v>
      </c>
    </row>
    <row r="3" spans="1:11">
      <c r="A3" s="149"/>
      <c r="B3" s="148" t="s">
        <v>181</v>
      </c>
      <c r="C3" s="148" t="s">
        <v>177</v>
      </c>
      <c r="D3" s="148" t="s">
        <v>163</v>
      </c>
      <c r="E3" s="148"/>
      <c r="F3" s="148" t="s">
        <v>167</v>
      </c>
      <c r="G3" s="148"/>
      <c r="H3" s="148" t="s">
        <v>164</v>
      </c>
      <c r="I3" s="148"/>
      <c r="J3" s="148" t="s">
        <v>168</v>
      </c>
      <c r="K3" s="148"/>
    </row>
    <row r="4" spans="1:11" ht="30" customHeight="1">
      <c r="A4" s="149"/>
      <c r="B4" s="152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15.6">
      <c r="A5" s="149"/>
      <c r="B5" s="103"/>
      <c r="C5" s="96"/>
      <c r="D5" s="103" t="s">
        <v>81</v>
      </c>
      <c r="E5" s="103" t="s">
        <v>82</v>
      </c>
      <c r="F5" s="103" t="s">
        <v>81</v>
      </c>
      <c r="G5" s="103" t="s">
        <v>82</v>
      </c>
      <c r="H5" s="103" t="s">
        <v>81</v>
      </c>
      <c r="I5" s="103" t="s">
        <v>82</v>
      </c>
      <c r="J5" s="103" t="s">
        <v>81</v>
      </c>
      <c r="K5" s="103" t="s">
        <v>82</v>
      </c>
    </row>
    <row r="6" spans="1:11" ht="15.6">
      <c r="A6" s="90" t="s">
        <v>178</v>
      </c>
      <c r="B6" s="110">
        <v>383035</v>
      </c>
      <c r="C6" s="111">
        <v>14.8</v>
      </c>
      <c r="D6" s="112" t="s">
        <v>143</v>
      </c>
      <c r="E6" s="112" t="s">
        <v>141</v>
      </c>
      <c r="F6" s="111" t="s">
        <v>143</v>
      </c>
      <c r="G6" s="113" t="s">
        <v>141</v>
      </c>
      <c r="H6" s="112" t="s">
        <v>143</v>
      </c>
      <c r="I6" s="112" t="s">
        <v>141</v>
      </c>
      <c r="J6" s="111" t="s">
        <v>143</v>
      </c>
      <c r="K6" s="113" t="s">
        <v>141</v>
      </c>
    </row>
    <row r="7" spans="1:11" ht="15.6">
      <c r="A7" s="90" t="s">
        <v>179</v>
      </c>
      <c r="B7" s="110">
        <v>912820</v>
      </c>
      <c r="C7" s="111">
        <v>35.299999999999997</v>
      </c>
      <c r="D7" s="112" t="s">
        <v>143</v>
      </c>
      <c r="E7" s="112">
        <v>55</v>
      </c>
      <c r="F7" s="111" t="s">
        <v>143</v>
      </c>
      <c r="G7" s="113">
        <v>62.5</v>
      </c>
      <c r="H7" s="112" t="s">
        <v>143</v>
      </c>
      <c r="I7" s="112">
        <v>36</v>
      </c>
      <c r="J7" s="111" t="s">
        <v>143</v>
      </c>
      <c r="K7" s="113">
        <v>67.900000000000006</v>
      </c>
    </row>
    <row r="8" spans="1:11" ht="15.6">
      <c r="A8" s="90" t="s">
        <v>41</v>
      </c>
      <c r="B8" s="110">
        <v>437960</v>
      </c>
      <c r="C8" s="111">
        <v>16.899999999999999</v>
      </c>
      <c r="D8" s="112" t="s">
        <v>143</v>
      </c>
      <c r="E8" s="112">
        <v>16</v>
      </c>
      <c r="F8" s="111" t="s">
        <v>143</v>
      </c>
      <c r="G8" s="113">
        <v>18.2</v>
      </c>
      <c r="H8" s="112" t="s">
        <v>143</v>
      </c>
      <c r="I8" s="112">
        <v>10</v>
      </c>
      <c r="J8" s="111" t="s">
        <v>143</v>
      </c>
      <c r="K8" s="113">
        <v>18.899999999999999</v>
      </c>
    </row>
    <row r="9" spans="1:11" ht="15.6">
      <c r="A9" s="90" t="s">
        <v>180</v>
      </c>
      <c r="B9" s="110">
        <v>855229</v>
      </c>
      <c r="C9" s="111">
        <v>33</v>
      </c>
      <c r="D9" s="112" t="s">
        <v>143</v>
      </c>
      <c r="E9" s="112">
        <v>9</v>
      </c>
      <c r="F9" s="111" t="s">
        <v>143</v>
      </c>
      <c r="G9" s="113">
        <v>10.199999999999999</v>
      </c>
      <c r="H9" s="112" t="s">
        <v>143</v>
      </c>
      <c r="I9" s="112">
        <v>3</v>
      </c>
      <c r="J9" s="111" t="s">
        <v>143</v>
      </c>
      <c r="K9" s="113">
        <v>5.7</v>
      </c>
    </row>
    <row r="10" spans="1:11" ht="31.2">
      <c r="A10" s="90" t="s">
        <v>18</v>
      </c>
      <c r="B10" s="108" t="s">
        <v>87</v>
      </c>
      <c r="C10" s="107" t="s">
        <v>87</v>
      </c>
      <c r="D10" s="112" t="s">
        <v>87</v>
      </c>
      <c r="E10" s="112" t="s">
        <v>141</v>
      </c>
      <c r="F10" s="111" t="s">
        <v>87</v>
      </c>
      <c r="G10" s="113" t="s">
        <v>141</v>
      </c>
      <c r="H10" s="112" t="s">
        <v>87</v>
      </c>
      <c r="I10" s="112" t="s">
        <v>141</v>
      </c>
      <c r="J10" s="111" t="s">
        <v>87</v>
      </c>
      <c r="K10" s="112" t="s">
        <v>141</v>
      </c>
    </row>
    <row r="12" spans="1:11" ht="15.6">
      <c r="A12" s="100" t="s">
        <v>182</v>
      </c>
    </row>
    <row r="13" spans="1:11" ht="15.6">
      <c r="A13" s="100" t="s">
        <v>183</v>
      </c>
    </row>
    <row r="14" spans="1:11" ht="15.6">
      <c r="A14" s="100" t="s">
        <v>171</v>
      </c>
    </row>
  </sheetData>
  <mergeCells count="7">
    <mergeCell ref="J3:K4"/>
    <mergeCell ref="B3:B4"/>
    <mergeCell ref="A3:A5"/>
    <mergeCell ref="C3:C4"/>
    <mergeCell ref="D3:E4"/>
    <mergeCell ref="F3:G4"/>
    <mergeCell ref="H3:I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48F4-08C4-4E5F-9229-0C75576F3CDE}">
  <dimension ref="A1:K11"/>
  <sheetViews>
    <sheetView workbookViewId="0"/>
  </sheetViews>
  <sheetFormatPr defaultRowHeight="14.4"/>
  <cols>
    <col min="1" max="1" width="27.44140625" customWidth="1"/>
    <col min="2" max="2" width="13.88671875" customWidth="1"/>
    <col min="4" max="4" width="9.88671875" bestFit="1" customWidth="1"/>
    <col min="5" max="5" width="10.6640625" customWidth="1"/>
    <col min="6" max="6" width="10.77734375" customWidth="1"/>
    <col min="7" max="7" width="10.6640625" customWidth="1"/>
    <col min="8" max="8" width="11.109375" customWidth="1"/>
    <col min="9" max="9" width="11.33203125" customWidth="1"/>
    <col min="10" max="10" width="10.6640625" customWidth="1"/>
    <col min="11" max="11" width="10" customWidth="1"/>
  </cols>
  <sheetData>
    <row r="1" spans="1:11">
      <c r="A1" s="26" t="s">
        <v>185</v>
      </c>
    </row>
    <row r="3" spans="1:11" ht="62.4">
      <c r="A3" s="88"/>
      <c r="B3" s="86" t="s">
        <v>186</v>
      </c>
      <c r="C3" s="88" t="s">
        <v>187</v>
      </c>
      <c r="D3" s="148" t="s">
        <v>163</v>
      </c>
      <c r="E3" s="148"/>
      <c r="F3" s="148" t="s">
        <v>167</v>
      </c>
      <c r="G3" s="148"/>
      <c r="H3" s="148" t="s">
        <v>164</v>
      </c>
      <c r="I3" s="148"/>
      <c r="J3" s="148" t="s">
        <v>168</v>
      </c>
      <c r="K3" s="148"/>
    </row>
    <row r="4" spans="1:11" ht="15.6">
      <c r="A4" s="88"/>
      <c r="B4" s="86"/>
      <c r="C4" s="88"/>
      <c r="D4" s="88" t="s">
        <v>81</v>
      </c>
      <c r="E4" s="86" t="s">
        <v>82</v>
      </c>
      <c r="F4" s="86" t="s">
        <v>81</v>
      </c>
      <c r="G4" s="86" t="s">
        <v>82</v>
      </c>
      <c r="H4" s="86" t="s">
        <v>81</v>
      </c>
      <c r="I4" s="86" t="s">
        <v>82</v>
      </c>
      <c r="J4" s="86" t="s">
        <v>81</v>
      </c>
      <c r="K4" s="86" t="s">
        <v>82</v>
      </c>
    </row>
    <row r="5" spans="1:11" ht="15.6">
      <c r="A5" s="111" t="s">
        <v>188</v>
      </c>
      <c r="B5" s="110">
        <v>1167315</v>
      </c>
      <c r="C5" s="111">
        <v>38.1</v>
      </c>
      <c r="D5" s="111">
        <v>59</v>
      </c>
      <c r="E5" s="112">
        <v>26</v>
      </c>
      <c r="F5" s="111">
        <v>36</v>
      </c>
      <c r="G5" s="112">
        <v>29.5</v>
      </c>
      <c r="H5" s="111">
        <v>34</v>
      </c>
      <c r="I5" s="112">
        <v>19</v>
      </c>
      <c r="J5" s="111">
        <v>20.7</v>
      </c>
      <c r="K5" s="112">
        <v>35.799999999999997</v>
      </c>
    </row>
    <row r="6" spans="1:11" ht="15.6">
      <c r="A6" s="111" t="s">
        <v>29</v>
      </c>
      <c r="B6" s="110">
        <v>840347</v>
      </c>
      <c r="C6" s="111">
        <v>27.4</v>
      </c>
      <c r="D6" s="111">
        <v>54</v>
      </c>
      <c r="E6" s="112">
        <v>42</v>
      </c>
      <c r="F6" s="111">
        <v>32.9</v>
      </c>
      <c r="G6" s="112">
        <v>47.7</v>
      </c>
      <c r="H6" s="111">
        <v>23</v>
      </c>
      <c r="I6" s="112">
        <v>25</v>
      </c>
      <c r="J6" s="111">
        <v>25.6</v>
      </c>
      <c r="K6" s="112">
        <v>47.2</v>
      </c>
    </row>
    <row r="7" spans="1:11" ht="15.6">
      <c r="A7" s="111" t="s">
        <v>26</v>
      </c>
      <c r="B7" s="114">
        <v>242193</v>
      </c>
      <c r="C7" s="111">
        <v>7.9</v>
      </c>
      <c r="D7" s="111">
        <v>14</v>
      </c>
      <c r="E7" s="112">
        <v>9</v>
      </c>
      <c r="F7" s="111">
        <v>8.5</v>
      </c>
      <c r="G7" s="112">
        <v>10.199999999999999</v>
      </c>
      <c r="H7" s="111">
        <v>6</v>
      </c>
      <c r="I7" s="112">
        <v>2</v>
      </c>
      <c r="J7" s="111">
        <v>6.7</v>
      </c>
      <c r="K7" s="112">
        <v>3.8</v>
      </c>
    </row>
    <row r="8" spans="1:11" ht="15.6">
      <c r="A8" s="111" t="s">
        <v>21</v>
      </c>
      <c r="B8" s="114">
        <v>257305</v>
      </c>
      <c r="C8" s="111">
        <v>8.4</v>
      </c>
      <c r="D8" s="111">
        <v>27</v>
      </c>
      <c r="E8" s="112">
        <v>0</v>
      </c>
      <c r="F8" s="111">
        <v>16.399999999999999</v>
      </c>
      <c r="G8" s="112">
        <v>0</v>
      </c>
      <c r="H8" s="111">
        <v>13</v>
      </c>
      <c r="I8" s="112">
        <v>0</v>
      </c>
      <c r="J8" s="111">
        <v>14.4</v>
      </c>
      <c r="K8" s="112">
        <v>0</v>
      </c>
    </row>
    <row r="9" spans="1:11" ht="15.6">
      <c r="A9" s="111" t="s">
        <v>189</v>
      </c>
      <c r="B9" s="114">
        <v>556296</v>
      </c>
      <c r="C9" s="111">
        <v>18.2</v>
      </c>
      <c r="D9" s="111">
        <v>10</v>
      </c>
      <c r="E9" s="112">
        <v>10</v>
      </c>
      <c r="F9" s="111">
        <v>5.5</v>
      </c>
      <c r="G9" s="112">
        <v>11.4</v>
      </c>
      <c r="H9" s="111">
        <v>6</v>
      </c>
      <c r="I9" s="112">
        <v>6</v>
      </c>
      <c r="J9" s="111">
        <v>6.7</v>
      </c>
      <c r="K9" s="112">
        <v>11.3</v>
      </c>
    </row>
    <row r="11" spans="1:11" ht="15.6">
      <c r="A11" s="100" t="s">
        <v>182</v>
      </c>
    </row>
  </sheetData>
  <mergeCells count="4"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CE298-3187-4232-B318-598BF60BE1FD}">
  <dimension ref="A1:I5"/>
  <sheetViews>
    <sheetView workbookViewId="0"/>
  </sheetViews>
  <sheetFormatPr defaultRowHeight="14.4"/>
  <cols>
    <col min="1" max="1" width="12.6640625" customWidth="1"/>
    <col min="2" max="2" width="10.33203125" customWidth="1"/>
    <col min="3" max="3" width="10.88671875" customWidth="1"/>
    <col min="4" max="5" width="11.109375" customWidth="1"/>
    <col min="6" max="6" width="10.5546875" customWidth="1"/>
    <col min="7" max="7" width="10.77734375" customWidth="1"/>
    <col min="8" max="8" width="10.21875" customWidth="1"/>
    <col min="9" max="9" width="11.6640625" customWidth="1"/>
  </cols>
  <sheetData>
    <row r="1" spans="1:9">
      <c r="A1" s="26" t="s">
        <v>194</v>
      </c>
    </row>
    <row r="3" spans="1:9" ht="46.8" customHeight="1">
      <c r="A3" s="149"/>
      <c r="B3" s="148" t="s">
        <v>163</v>
      </c>
      <c r="C3" s="148"/>
      <c r="D3" s="148" t="s">
        <v>167</v>
      </c>
      <c r="E3" s="148"/>
      <c r="F3" s="148" t="s">
        <v>164</v>
      </c>
      <c r="G3" s="148"/>
      <c r="H3" s="148" t="s">
        <v>168</v>
      </c>
      <c r="I3" s="148"/>
    </row>
    <row r="4" spans="1:9" ht="15.6">
      <c r="A4" s="149"/>
      <c r="B4" s="103" t="s">
        <v>81</v>
      </c>
      <c r="C4" s="103" t="s">
        <v>82</v>
      </c>
      <c r="D4" s="103" t="s">
        <v>81</v>
      </c>
      <c r="E4" s="103" t="s">
        <v>82</v>
      </c>
      <c r="F4" s="103" t="s">
        <v>81</v>
      </c>
      <c r="G4" s="103" t="s">
        <v>82</v>
      </c>
      <c r="H4" s="103" t="s">
        <v>81</v>
      </c>
      <c r="I4" s="103" t="s">
        <v>82</v>
      </c>
    </row>
    <row r="5" spans="1:9" ht="15.6">
      <c r="A5" s="90" t="s">
        <v>193</v>
      </c>
      <c r="B5" s="102">
        <v>18</v>
      </c>
      <c r="C5" s="108">
        <v>10</v>
      </c>
      <c r="D5" s="107">
        <v>11</v>
      </c>
      <c r="E5" s="108">
        <v>11.4</v>
      </c>
      <c r="F5" s="108">
        <v>10</v>
      </c>
      <c r="G5" s="102">
        <v>6</v>
      </c>
      <c r="H5" s="107">
        <v>11.1</v>
      </c>
      <c r="I5" s="108">
        <v>11.3</v>
      </c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1F2C-9FE5-46F2-8D6C-D0A6BF01B467}">
  <dimension ref="A1:E13"/>
  <sheetViews>
    <sheetView topLeftCell="A3" workbookViewId="0">
      <selection sqref="A1:E13"/>
    </sheetView>
  </sheetViews>
  <sheetFormatPr defaultRowHeight="14.4"/>
  <cols>
    <col min="1" max="1" width="25.44140625" style="78" customWidth="1"/>
    <col min="2" max="2" width="15.33203125" style="78" customWidth="1"/>
    <col min="3" max="3" width="15.109375" style="78" customWidth="1"/>
    <col min="4" max="4" width="16.77734375" style="78" customWidth="1"/>
    <col min="5" max="5" width="13.88671875" style="78" customWidth="1"/>
    <col min="6" max="16384" width="8.88671875" style="78"/>
  </cols>
  <sheetData>
    <row r="1" spans="1:5">
      <c r="A1" s="77" t="s">
        <v>197</v>
      </c>
    </row>
    <row r="3" spans="1:5" ht="62.4">
      <c r="A3" s="84"/>
      <c r="B3" s="103" t="s">
        <v>198</v>
      </c>
      <c r="C3" s="103" t="s">
        <v>167</v>
      </c>
      <c r="D3" s="103" t="s">
        <v>199</v>
      </c>
      <c r="E3" s="103" t="s">
        <v>200</v>
      </c>
    </row>
    <row r="4" spans="1:5" ht="15.6">
      <c r="A4" s="90" t="s">
        <v>201</v>
      </c>
      <c r="B4" s="107">
        <v>8</v>
      </c>
      <c r="C4" s="107">
        <v>5.5</v>
      </c>
      <c r="D4" s="107">
        <v>6</v>
      </c>
      <c r="E4" s="107">
        <v>5.7</v>
      </c>
    </row>
    <row r="5" spans="1:5" ht="15.6">
      <c r="A5" s="90" t="s">
        <v>202</v>
      </c>
      <c r="B5" s="107">
        <v>8</v>
      </c>
      <c r="C5" s="107">
        <v>5.5</v>
      </c>
      <c r="D5" s="107">
        <v>4</v>
      </c>
      <c r="E5" s="107">
        <v>3.77</v>
      </c>
    </row>
    <row r="6" spans="1:5" ht="15.6">
      <c r="A6" s="90" t="s">
        <v>203</v>
      </c>
      <c r="B6" s="107">
        <v>12</v>
      </c>
      <c r="C6" s="107">
        <v>8.3000000000000007</v>
      </c>
      <c r="D6" s="107">
        <v>7</v>
      </c>
      <c r="E6" s="107">
        <v>6.6</v>
      </c>
    </row>
    <row r="7" spans="1:5" ht="15.6">
      <c r="A7" s="90" t="s">
        <v>204</v>
      </c>
      <c r="B7" s="107">
        <v>9</v>
      </c>
      <c r="C7" s="107">
        <v>6.2</v>
      </c>
      <c r="D7" s="107">
        <v>3</v>
      </c>
      <c r="E7" s="107">
        <v>2.83</v>
      </c>
    </row>
    <row r="8" spans="1:5" ht="15.6">
      <c r="A8" s="90" t="s">
        <v>205</v>
      </c>
      <c r="B8" s="107">
        <v>55</v>
      </c>
      <c r="C8" s="107">
        <v>37.9</v>
      </c>
      <c r="D8" s="107">
        <v>37</v>
      </c>
      <c r="E8" s="107">
        <v>34.909999999999997</v>
      </c>
    </row>
    <row r="9" spans="1:5" ht="31.2">
      <c r="A9" s="90" t="s">
        <v>206</v>
      </c>
      <c r="B9" s="107">
        <v>7</v>
      </c>
      <c r="C9" s="107">
        <v>4.8</v>
      </c>
      <c r="D9" s="107">
        <v>3</v>
      </c>
      <c r="E9" s="107">
        <v>2.83</v>
      </c>
    </row>
    <row r="10" spans="1:5" ht="15.6">
      <c r="A10" s="90" t="s">
        <v>207</v>
      </c>
      <c r="B10" s="107">
        <v>84</v>
      </c>
      <c r="C10" s="107">
        <v>57.9</v>
      </c>
      <c r="D10" s="107">
        <v>59</v>
      </c>
      <c r="E10" s="107">
        <v>55.66</v>
      </c>
    </row>
    <row r="11" spans="1:5" ht="15.6">
      <c r="A11" s="90" t="s">
        <v>208</v>
      </c>
      <c r="B11" s="107">
        <v>51</v>
      </c>
      <c r="C11" s="107">
        <v>35.200000000000003</v>
      </c>
      <c r="D11" s="107">
        <v>36</v>
      </c>
      <c r="E11" s="107">
        <v>33.96</v>
      </c>
    </row>
    <row r="12" spans="1:5" ht="62.4">
      <c r="A12" s="90" t="s">
        <v>209</v>
      </c>
      <c r="B12" s="107">
        <v>1</v>
      </c>
      <c r="C12" s="107">
        <v>0.7</v>
      </c>
      <c r="D12" s="107">
        <v>0</v>
      </c>
      <c r="E12" s="107">
        <v>0</v>
      </c>
    </row>
    <row r="13" spans="1:5" ht="31.2">
      <c r="A13" s="90" t="s">
        <v>210</v>
      </c>
      <c r="B13" s="107">
        <v>9</v>
      </c>
      <c r="C13" s="107">
        <v>6.2</v>
      </c>
      <c r="D13" s="107">
        <v>7</v>
      </c>
      <c r="E13" s="107">
        <v>6.6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4"/>
  <sheetViews>
    <sheetView workbookViewId="0"/>
  </sheetViews>
  <sheetFormatPr defaultRowHeight="14.4"/>
  <cols>
    <col min="1" max="1" width="43" style="16" bestFit="1" customWidth="1"/>
    <col min="2" max="2" width="9.109375" style="16" customWidth="1"/>
    <col min="3" max="16384" width="8.88671875" style="16"/>
  </cols>
  <sheetData>
    <row r="1" spans="1:13">
      <c r="A1" s="26" t="s">
        <v>35</v>
      </c>
      <c r="B1" s="14"/>
      <c r="C1" s="26"/>
    </row>
    <row r="2" spans="1:13">
      <c r="A2" s="26"/>
      <c r="B2" s="14"/>
      <c r="C2" s="14"/>
    </row>
    <row r="3" spans="1:13">
      <c r="A3" s="34"/>
      <c r="B3" s="35" t="s">
        <v>11</v>
      </c>
      <c r="C3" s="35" t="s">
        <v>12</v>
      </c>
    </row>
    <row r="4" spans="1:13">
      <c r="A4" s="29" t="s">
        <v>14</v>
      </c>
      <c r="B4" s="30">
        <v>66</v>
      </c>
      <c r="C4" s="31">
        <v>70.967741935483872</v>
      </c>
    </row>
    <row r="5" spans="1:13">
      <c r="A5" s="29" t="s">
        <v>15</v>
      </c>
      <c r="B5" s="30">
        <v>27</v>
      </c>
      <c r="C5" s="31">
        <v>29.032258064516132</v>
      </c>
    </row>
    <row r="6" spans="1:13">
      <c r="A6" s="30" t="s">
        <v>34</v>
      </c>
      <c r="B6" s="32">
        <v>0</v>
      </c>
      <c r="C6" s="31">
        <v>0</v>
      </c>
    </row>
    <row r="7" spans="1:13">
      <c r="A7" s="30" t="s">
        <v>18</v>
      </c>
      <c r="B7" s="39">
        <v>0</v>
      </c>
      <c r="C7" s="33">
        <v>0</v>
      </c>
      <c r="F7" s="20"/>
    </row>
    <row r="8" spans="1:13">
      <c r="A8" s="36" t="s">
        <v>13</v>
      </c>
      <c r="B8" s="37">
        <v>93</v>
      </c>
      <c r="C8" s="38">
        <v>100</v>
      </c>
      <c r="F8" s="20"/>
    </row>
    <row r="9" spans="1:13">
      <c r="A9" s="27"/>
      <c r="B9" s="27"/>
      <c r="C9" s="27"/>
    </row>
    <row r="14" spans="1:13">
      <c r="K14"/>
      <c r="L14"/>
      <c r="M14" s="24"/>
    </row>
    <row r="15" spans="1:13">
      <c r="K15"/>
      <c r="L15"/>
      <c r="M15" s="24"/>
    </row>
    <row r="16" spans="1:13">
      <c r="K16"/>
      <c r="L16"/>
      <c r="M16" s="24"/>
    </row>
    <row r="17" spans="6:13">
      <c r="K17"/>
      <c r="L17"/>
      <c r="M17" s="24"/>
    </row>
    <row r="23" spans="6:13">
      <c r="F23" s="20"/>
    </row>
    <row r="31" spans="6:13">
      <c r="F31" s="20"/>
    </row>
    <row r="33" spans="6:6">
      <c r="F33" s="20"/>
    </row>
    <row r="42" spans="6:6">
      <c r="F42" s="20"/>
    </row>
    <row r="43" spans="6:6">
      <c r="F43" s="20"/>
    </row>
    <row r="50" spans="3:6">
      <c r="F50" s="20"/>
    </row>
    <row r="52" spans="3:6">
      <c r="F52" s="20"/>
    </row>
    <row r="54" spans="3:6">
      <c r="C54" s="20"/>
      <c r="F54" s="20"/>
    </row>
    <row r="55" spans="3:6">
      <c r="F55" s="20"/>
    </row>
    <row r="61" spans="3:6">
      <c r="F61" s="20"/>
    </row>
    <row r="66" spans="1:6">
      <c r="F66" s="20"/>
    </row>
    <row r="69" spans="1:6">
      <c r="B69" s="21"/>
    </row>
    <row r="70" spans="1:6">
      <c r="A70" s="21"/>
    </row>
    <row r="72" spans="1:6">
      <c r="F72" s="20"/>
    </row>
    <row r="74" spans="1:6">
      <c r="F74" s="20"/>
    </row>
    <row r="78" spans="1:6">
      <c r="A78" s="21"/>
      <c r="B78" s="17"/>
      <c r="C78" s="17"/>
      <c r="D78" s="17"/>
      <c r="E78" s="17"/>
    </row>
    <row r="79" spans="1:6" ht="15.6">
      <c r="A79" s="22"/>
      <c r="B79" s="17"/>
      <c r="C79" s="17"/>
      <c r="D79" s="17"/>
      <c r="E79" s="17"/>
    </row>
    <row r="80" spans="1:6" ht="15.6">
      <c r="A80" s="22"/>
      <c r="B80" s="17"/>
      <c r="C80" s="17"/>
      <c r="D80" s="17"/>
      <c r="E80" s="17"/>
      <c r="F80" s="20"/>
    </row>
    <row r="81" spans="1:6" ht="15.6">
      <c r="A81" s="22"/>
      <c r="C81" s="20"/>
      <c r="F81" s="20"/>
    </row>
    <row r="82" spans="1:6">
      <c r="C82" s="20"/>
    </row>
    <row r="84" spans="1:6">
      <c r="C84" s="20"/>
    </row>
    <row r="85" spans="1:6">
      <c r="C85" s="20"/>
      <c r="F85" s="20"/>
    </row>
    <row r="88" spans="1:6">
      <c r="B88" s="21"/>
    </row>
    <row r="89" spans="1:6">
      <c r="A89" s="21"/>
    </row>
    <row r="91" spans="1:6">
      <c r="C91" s="20"/>
      <c r="F91" s="20"/>
    </row>
    <row r="93" spans="1:6">
      <c r="C93" s="20"/>
    </row>
    <row r="94" spans="1:6">
      <c r="F94" s="20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15DD-AEF4-4791-B1D9-11BAF18BCB93}">
  <dimension ref="A1:E13"/>
  <sheetViews>
    <sheetView workbookViewId="0">
      <selection activeCell="G12" sqref="G12"/>
    </sheetView>
  </sheetViews>
  <sheetFormatPr defaultRowHeight="14.4"/>
  <cols>
    <col min="1" max="1" width="19.5546875" customWidth="1"/>
    <col min="2" max="2" width="15.6640625" customWidth="1"/>
    <col min="3" max="3" width="14.88671875" customWidth="1"/>
    <col min="4" max="4" width="16.88671875" customWidth="1"/>
    <col min="5" max="5" width="18.33203125" customWidth="1"/>
  </cols>
  <sheetData>
    <row r="1" spans="1:5">
      <c r="A1" s="77" t="s">
        <v>212</v>
      </c>
      <c r="B1" s="78"/>
      <c r="C1" s="78"/>
      <c r="D1" s="78"/>
      <c r="E1" s="78"/>
    </row>
    <row r="2" spans="1:5">
      <c r="A2" s="78"/>
      <c r="B2" s="78"/>
      <c r="C2" s="78"/>
      <c r="D2" s="78"/>
      <c r="E2" s="78"/>
    </row>
    <row r="3" spans="1:5" ht="46.8">
      <c r="A3" s="84"/>
      <c r="B3" s="103" t="s">
        <v>198</v>
      </c>
      <c r="C3" s="103" t="s">
        <v>167</v>
      </c>
      <c r="D3" s="103" t="s">
        <v>199</v>
      </c>
      <c r="E3" s="103" t="s">
        <v>200</v>
      </c>
    </row>
    <row r="4" spans="1:5" ht="15.6">
      <c r="A4" s="90" t="s">
        <v>201</v>
      </c>
      <c r="B4" s="107">
        <v>16</v>
      </c>
      <c r="C4" s="107">
        <v>11</v>
      </c>
      <c r="D4" s="107">
        <v>10</v>
      </c>
      <c r="E4" s="107">
        <v>9.4</v>
      </c>
    </row>
    <row r="5" spans="1:5" ht="15.6">
      <c r="A5" s="90" t="s">
        <v>202</v>
      </c>
      <c r="B5" s="107">
        <v>22</v>
      </c>
      <c r="C5" s="107">
        <v>15.2</v>
      </c>
      <c r="D5" s="107">
        <v>14</v>
      </c>
      <c r="E5" s="107">
        <v>13.2</v>
      </c>
    </row>
    <row r="6" spans="1:5" ht="15.6">
      <c r="A6" s="90" t="s">
        <v>203</v>
      </c>
      <c r="B6" s="107">
        <v>22</v>
      </c>
      <c r="C6" s="107">
        <v>15.2</v>
      </c>
      <c r="D6" s="107">
        <v>13</v>
      </c>
      <c r="E6" s="107">
        <v>12.3</v>
      </c>
    </row>
    <row r="7" spans="1:5" ht="15.6">
      <c r="A7" s="90" t="s">
        <v>204</v>
      </c>
      <c r="B7" s="107">
        <v>37</v>
      </c>
      <c r="C7" s="107">
        <v>25.5</v>
      </c>
      <c r="D7" s="107">
        <v>25</v>
      </c>
      <c r="E7" s="107">
        <v>23.6</v>
      </c>
    </row>
    <row r="8" spans="1:5" ht="15.6">
      <c r="A8" s="90" t="s">
        <v>205</v>
      </c>
      <c r="B8" s="107">
        <v>45</v>
      </c>
      <c r="C8" s="107">
        <v>31</v>
      </c>
      <c r="D8" s="107">
        <v>31</v>
      </c>
      <c r="E8" s="107">
        <v>29.2</v>
      </c>
    </row>
    <row r="9" spans="1:5" ht="46.8">
      <c r="A9" s="90" t="s">
        <v>206</v>
      </c>
      <c r="B9" s="107">
        <v>16</v>
      </c>
      <c r="C9" s="107">
        <v>11</v>
      </c>
      <c r="D9" s="107">
        <v>7</v>
      </c>
      <c r="E9" s="107">
        <v>6.6</v>
      </c>
    </row>
    <row r="10" spans="1:5" ht="15.6">
      <c r="A10" s="90" t="s">
        <v>207</v>
      </c>
      <c r="B10" s="107">
        <v>68</v>
      </c>
      <c r="C10" s="107">
        <v>46.9</v>
      </c>
      <c r="D10" s="107">
        <v>45</v>
      </c>
      <c r="E10" s="107">
        <v>42.5</v>
      </c>
    </row>
    <row r="11" spans="1:5" ht="15.6">
      <c r="A11" s="90" t="s">
        <v>208</v>
      </c>
      <c r="B11" s="107">
        <v>50</v>
      </c>
      <c r="C11" s="107">
        <v>34.5</v>
      </c>
      <c r="D11" s="107">
        <v>32</v>
      </c>
      <c r="E11" s="107">
        <v>30.2</v>
      </c>
    </row>
    <row r="12" spans="1:5" ht="78">
      <c r="A12" s="90" t="s">
        <v>209</v>
      </c>
      <c r="B12" s="107">
        <v>11</v>
      </c>
      <c r="C12" s="107">
        <v>7.6</v>
      </c>
      <c r="D12" s="107">
        <v>7</v>
      </c>
      <c r="E12" s="107">
        <v>6.6</v>
      </c>
    </row>
    <row r="13" spans="1:5" ht="46.8">
      <c r="A13" s="90" t="s">
        <v>210</v>
      </c>
      <c r="B13" s="107">
        <v>14</v>
      </c>
      <c r="C13" s="107">
        <v>9.6999999999999993</v>
      </c>
      <c r="D13" s="107">
        <v>10</v>
      </c>
      <c r="E13" s="107">
        <v>9.4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AD0B-85E7-44E6-A413-8C30282A58E7}">
  <dimension ref="A1:G12"/>
  <sheetViews>
    <sheetView workbookViewId="0">
      <selection activeCell="G17" sqref="G17"/>
    </sheetView>
  </sheetViews>
  <sheetFormatPr defaultRowHeight="14.4"/>
  <cols>
    <col min="1" max="1" width="41.88671875" style="78" customWidth="1"/>
    <col min="2" max="2" width="13.33203125" style="78" customWidth="1"/>
    <col min="3" max="3" width="14.33203125" style="78" customWidth="1"/>
    <col min="4" max="4" width="11.44140625" style="78" customWidth="1"/>
    <col min="5" max="5" width="14" style="78" customWidth="1"/>
    <col min="6" max="6" width="13.6640625" style="78" customWidth="1"/>
    <col min="7" max="7" width="11" style="78" customWidth="1"/>
    <col min="8" max="16384" width="8.88671875" style="78"/>
  </cols>
  <sheetData>
    <row r="1" spans="1:7">
      <c r="A1" s="77" t="s">
        <v>215</v>
      </c>
    </row>
    <row r="3" spans="1:7" ht="15.6">
      <c r="A3" s="87"/>
      <c r="B3" s="153" t="s">
        <v>216</v>
      </c>
      <c r="C3" s="153"/>
      <c r="D3" s="153" t="s">
        <v>81</v>
      </c>
      <c r="E3" s="153"/>
      <c r="F3" s="153" t="s">
        <v>82</v>
      </c>
      <c r="G3" s="153"/>
    </row>
    <row r="4" spans="1:7" ht="31.2">
      <c r="A4" s="88"/>
      <c r="B4" s="115" t="s">
        <v>217</v>
      </c>
      <c r="C4" s="115" t="s">
        <v>218</v>
      </c>
      <c r="D4" s="115" t="s">
        <v>217</v>
      </c>
      <c r="E4" s="115" t="s">
        <v>218</v>
      </c>
      <c r="F4" s="115" t="s">
        <v>217</v>
      </c>
      <c r="G4" s="115" t="s">
        <v>218</v>
      </c>
    </row>
    <row r="5" spans="1:7" ht="15.6">
      <c r="A5" s="116" t="s">
        <v>219</v>
      </c>
      <c r="B5" s="117">
        <v>54</v>
      </c>
      <c r="C5" s="117">
        <v>11.7</v>
      </c>
      <c r="D5" s="117">
        <v>51</v>
      </c>
      <c r="E5" s="117">
        <v>11.7</v>
      </c>
      <c r="F5" s="117">
        <v>78</v>
      </c>
      <c r="G5" s="117">
        <v>19</v>
      </c>
    </row>
    <row r="6" spans="1:7" ht="15.6">
      <c r="A6" s="116" t="s">
        <v>220</v>
      </c>
      <c r="B6" s="111">
        <v>112</v>
      </c>
      <c r="C6" s="111">
        <v>24.2</v>
      </c>
      <c r="D6" s="111">
        <v>107</v>
      </c>
      <c r="E6" s="111">
        <v>24.5</v>
      </c>
      <c r="F6" s="111">
        <v>137</v>
      </c>
      <c r="G6" s="111">
        <v>33.4</v>
      </c>
    </row>
    <row r="7" spans="1:7" ht="15.6">
      <c r="A7" s="116" t="s">
        <v>221</v>
      </c>
      <c r="B7" s="117">
        <v>8</v>
      </c>
      <c r="C7" s="117">
        <v>1.7</v>
      </c>
      <c r="D7" s="117">
        <v>13</v>
      </c>
      <c r="E7" s="117">
        <v>3</v>
      </c>
      <c r="F7" s="117">
        <v>20</v>
      </c>
      <c r="G7" s="117">
        <v>4.9000000000000004</v>
      </c>
    </row>
    <row r="8" spans="1:7" ht="15.6">
      <c r="A8" s="116" t="s">
        <v>222</v>
      </c>
      <c r="B8" s="111">
        <v>6</v>
      </c>
      <c r="C8" s="111">
        <v>1.3</v>
      </c>
      <c r="D8" s="111">
        <v>6</v>
      </c>
      <c r="E8" s="111">
        <v>1.4</v>
      </c>
      <c r="F8" s="111">
        <v>11</v>
      </c>
      <c r="G8" s="111">
        <v>2.7</v>
      </c>
    </row>
    <row r="9" spans="1:7" ht="15.6">
      <c r="A9" s="116" t="s">
        <v>223</v>
      </c>
      <c r="B9" s="117">
        <v>18</v>
      </c>
      <c r="C9" s="117">
        <v>3.9</v>
      </c>
      <c r="D9" s="117">
        <v>9</v>
      </c>
      <c r="E9" s="117">
        <v>2.1</v>
      </c>
      <c r="F9" s="117">
        <v>17</v>
      </c>
      <c r="G9" s="117">
        <v>4.0999999999999996</v>
      </c>
    </row>
    <row r="10" spans="1:7" ht="15.6">
      <c r="A10" s="116" t="s">
        <v>224</v>
      </c>
      <c r="B10" s="111">
        <v>2</v>
      </c>
      <c r="C10" s="111">
        <v>0.4</v>
      </c>
      <c r="D10" s="111">
        <v>2</v>
      </c>
      <c r="E10" s="111">
        <v>0.5</v>
      </c>
      <c r="F10" s="111">
        <v>5</v>
      </c>
      <c r="G10" s="111">
        <v>1.2</v>
      </c>
    </row>
    <row r="11" spans="1:7" ht="31.2">
      <c r="A11" s="116" t="s">
        <v>209</v>
      </c>
      <c r="B11" s="117">
        <v>6</v>
      </c>
      <c r="C11" s="117">
        <v>1.3</v>
      </c>
      <c r="D11" s="117">
        <v>10</v>
      </c>
      <c r="E11" s="117">
        <v>2.2999999999999998</v>
      </c>
      <c r="F11" s="117">
        <v>15</v>
      </c>
      <c r="G11" s="117">
        <v>3.7</v>
      </c>
    </row>
    <row r="12" spans="1:7" ht="15.6">
      <c r="A12" s="116" t="s">
        <v>225</v>
      </c>
      <c r="B12" s="111">
        <v>11</v>
      </c>
      <c r="C12" s="111">
        <v>2.4</v>
      </c>
      <c r="D12" s="111">
        <v>14</v>
      </c>
      <c r="E12" s="111">
        <v>3.2</v>
      </c>
      <c r="F12" s="111">
        <v>20</v>
      </c>
      <c r="G12" s="111">
        <v>4.9000000000000004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F6A2-9849-4772-A885-87A93D47203B}">
  <dimension ref="A1:K12"/>
  <sheetViews>
    <sheetView workbookViewId="0">
      <selection activeCell="A14" sqref="A14"/>
    </sheetView>
  </sheetViews>
  <sheetFormatPr defaultRowHeight="14.4"/>
  <cols>
    <col min="2" max="2" width="18.21875" customWidth="1"/>
    <col min="3" max="3" width="15.88671875" customWidth="1"/>
    <col min="4" max="4" width="11.5546875" customWidth="1"/>
    <col min="6" max="6" width="11.21875" customWidth="1"/>
    <col min="8" max="8" width="11.44140625" customWidth="1"/>
    <col min="10" max="10" width="11.44140625" customWidth="1"/>
  </cols>
  <sheetData>
    <row r="1" spans="1:11">
      <c r="A1" s="26" t="s">
        <v>229</v>
      </c>
    </row>
    <row r="2" spans="1:11" ht="15" thickBot="1"/>
    <row r="3" spans="1:11" ht="46.8" customHeight="1">
      <c r="A3" s="154"/>
      <c r="B3" s="118" t="s">
        <v>160</v>
      </c>
      <c r="C3" s="157" t="s">
        <v>162</v>
      </c>
      <c r="D3" s="159" t="s">
        <v>163</v>
      </c>
      <c r="E3" s="160"/>
      <c r="F3" s="159" t="s">
        <v>167</v>
      </c>
      <c r="G3" s="160"/>
      <c r="H3" s="159" t="s">
        <v>164</v>
      </c>
      <c r="I3" s="160"/>
      <c r="J3" s="159" t="s">
        <v>168</v>
      </c>
      <c r="K3" s="160"/>
    </row>
    <row r="4" spans="1:11" ht="16.2" thickBot="1">
      <c r="A4" s="155"/>
      <c r="B4" s="119" t="s">
        <v>161</v>
      </c>
      <c r="C4" s="158"/>
      <c r="D4" s="161"/>
      <c r="E4" s="162"/>
      <c r="F4" s="161"/>
      <c r="G4" s="162"/>
      <c r="H4" s="161"/>
      <c r="I4" s="162"/>
      <c r="J4" s="161"/>
      <c r="K4" s="162"/>
    </row>
    <row r="5" spans="1:11" ht="16.2" thickBot="1">
      <c r="A5" s="156"/>
      <c r="B5" s="119"/>
      <c r="C5" s="120"/>
      <c r="D5" s="121" t="s">
        <v>230</v>
      </c>
      <c r="E5" s="121" t="s">
        <v>228</v>
      </c>
      <c r="F5" s="121" t="s">
        <v>82</v>
      </c>
      <c r="G5" s="121" t="s">
        <v>228</v>
      </c>
      <c r="H5" s="121" t="s">
        <v>82</v>
      </c>
      <c r="I5" s="121" t="s">
        <v>228</v>
      </c>
      <c r="J5" s="121" t="s">
        <v>82</v>
      </c>
      <c r="K5" s="121" t="s">
        <v>228</v>
      </c>
    </row>
    <row r="6" spans="1:11" ht="16.2" thickBot="1">
      <c r="A6" s="122" t="s">
        <v>165</v>
      </c>
      <c r="B6" s="123">
        <v>1598201</v>
      </c>
      <c r="C6" s="124">
        <v>50.7</v>
      </c>
      <c r="D6" s="125">
        <v>55</v>
      </c>
      <c r="E6" s="125">
        <v>178</v>
      </c>
      <c r="F6" s="124">
        <v>62.5</v>
      </c>
      <c r="G6" s="125">
        <v>46.2</v>
      </c>
      <c r="H6" s="125">
        <v>33</v>
      </c>
      <c r="I6" s="125">
        <v>142</v>
      </c>
      <c r="J6" s="124">
        <v>62.3</v>
      </c>
      <c r="K6" s="125">
        <v>49.8</v>
      </c>
    </row>
    <row r="7" spans="1:11" ht="16.2" thickBot="1">
      <c r="A7" s="122" t="s">
        <v>166</v>
      </c>
      <c r="B7" s="123">
        <v>1554678</v>
      </c>
      <c r="C7" s="124">
        <v>49.3</v>
      </c>
      <c r="D7" s="125">
        <v>29</v>
      </c>
      <c r="E7" s="125">
        <v>198</v>
      </c>
      <c r="F7" s="124">
        <v>33</v>
      </c>
      <c r="G7" s="125">
        <v>51.4</v>
      </c>
      <c r="H7" s="125">
        <v>18</v>
      </c>
      <c r="I7" s="125">
        <v>136</v>
      </c>
      <c r="J7" s="124">
        <v>34</v>
      </c>
      <c r="K7" s="125">
        <v>47.7</v>
      </c>
    </row>
    <row r="8" spans="1:11" ht="16.2" thickBot="1">
      <c r="A8" s="122" t="s">
        <v>21</v>
      </c>
      <c r="B8" s="126" t="s">
        <v>87</v>
      </c>
      <c r="C8" s="124" t="s">
        <v>87</v>
      </c>
      <c r="D8" s="125" t="s">
        <v>141</v>
      </c>
      <c r="E8" s="125" t="s">
        <v>141</v>
      </c>
      <c r="F8" s="124" t="s">
        <v>141</v>
      </c>
      <c r="G8" s="125" t="s">
        <v>141</v>
      </c>
      <c r="H8" s="125" t="s">
        <v>141</v>
      </c>
      <c r="I8" s="125" t="s">
        <v>141</v>
      </c>
      <c r="J8" s="124" t="s">
        <v>141</v>
      </c>
      <c r="K8" s="125" t="s">
        <v>141</v>
      </c>
    </row>
    <row r="9" spans="1:11" ht="27" thickBot="1">
      <c r="A9" s="122" t="s">
        <v>18</v>
      </c>
      <c r="B9" s="126" t="s">
        <v>87</v>
      </c>
      <c r="C9" s="124" t="s">
        <v>87</v>
      </c>
      <c r="D9" s="125" t="s">
        <v>141</v>
      </c>
      <c r="E9" s="125" t="s">
        <v>141</v>
      </c>
      <c r="F9" s="124" t="s">
        <v>141</v>
      </c>
      <c r="G9" s="125" t="s">
        <v>141</v>
      </c>
      <c r="H9" s="125" t="s">
        <v>141</v>
      </c>
      <c r="I9" s="125" t="s">
        <v>141</v>
      </c>
      <c r="J9" s="124" t="s">
        <v>141</v>
      </c>
      <c r="K9" s="125" t="s">
        <v>141</v>
      </c>
    </row>
    <row r="11" spans="1:11">
      <c r="A11" s="127" t="s">
        <v>231</v>
      </c>
    </row>
    <row r="12" spans="1:11">
      <c r="A12" s="127" t="s">
        <v>171</v>
      </c>
    </row>
  </sheetData>
  <mergeCells count="6">
    <mergeCell ref="J3:K4"/>
    <mergeCell ref="A3:A5"/>
    <mergeCell ref="C3:C4"/>
    <mergeCell ref="D3:E4"/>
    <mergeCell ref="F3:G4"/>
    <mergeCell ref="H3:I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1065-1EBF-4210-B075-765178303A3C}">
  <dimension ref="A1:K13"/>
  <sheetViews>
    <sheetView workbookViewId="0">
      <selection activeCell="A14" sqref="A14"/>
    </sheetView>
  </sheetViews>
  <sheetFormatPr defaultRowHeight="14.4"/>
  <cols>
    <col min="1" max="1" width="18.88671875" style="78" customWidth="1"/>
    <col min="2" max="2" width="14.21875" style="78" customWidth="1"/>
    <col min="3" max="3" width="25.88671875" style="78" customWidth="1"/>
    <col min="4" max="4" width="11.33203125" style="78" customWidth="1"/>
    <col min="5" max="5" width="8.88671875" style="78"/>
    <col min="6" max="6" width="10.33203125" style="78" customWidth="1"/>
    <col min="7" max="7" width="8.88671875" style="78"/>
    <col min="8" max="8" width="10.33203125" style="78" customWidth="1"/>
    <col min="9" max="9" width="8.88671875" style="78"/>
    <col min="10" max="10" width="9.88671875" style="78" customWidth="1"/>
    <col min="11" max="16384" width="8.88671875" style="78"/>
  </cols>
  <sheetData>
    <row r="1" spans="1:11">
      <c r="A1" s="26" t="s">
        <v>233</v>
      </c>
    </row>
    <row r="3" spans="1:11" ht="31.2">
      <c r="A3" s="163"/>
      <c r="B3" s="128" t="s">
        <v>160</v>
      </c>
      <c r="C3" s="164" t="s">
        <v>177</v>
      </c>
      <c r="D3" s="164" t="s">
        <v>163</v>
      </c>
      <c r="E3" s="164"/>
      <c r="F3" s="164" t="s">
        <v>167</v>
      </c>
      <c r="G3" s="164"/>
      <c r="H3" s="164" t="s">
        <v>164</v>
      </c>
      <c r="I3" s="164"/>
      <c r="J3" s="164" t="s">
        <v>168</v>
      </c>
      <c r="K3" s="164"/>
    </row>
    <row r="4" spans="1:11" ht="15.6">
      <c r="A4" s="163"/>
      <c r="B4" s="128" t="s">
        <v>176</v>
      </c>
      <c r="C4" s="164"/>
      <c r="D4" s="164"/>
      <c r="E4" s="164"/>
      <c r="F4" s="164"/>
      <c r="G4" s="164"/>
      <c r="H4" s="164"/>
      <c r="I4" s="164"/>
      <c r="J4" s="164"/>
      <c r="K4" s="164"/>
    </row>
    <row r="5" spans="1:11" ht="15.6">
      <c r="A5" s="163"/>
      <c r="B5" s="128"/>
      <c r="C5" s="129"/>
      <c r="D5" s="130" t="s">
        <v>82</v>
      </c>
      <c r="E5" s="130" t="s">
        <v>228</v>
      </c>
      <c r="F5" s="130" t="s">
        <v>82</v>
      </c>
      <c r="G5" s="130" t="s">
        <v>228</v>
      </c>
      <c r="H5" s="130" t="s">
        <v>82</v>
      </c>
      <c r="I5" s="130" t="s">
        <v>228</v>
      </c>
      <c r="J5" s="130" t="s">
        <v>82</v>
      </c>
      <c r="K5" s="130" t="s">
        <v>228</v>
      </c>
    </row>
    <row r="6" spans="1:11" ht="15.6">
      <c r="A6" s="131" t="s">
        <v>178</v>
      </c>
      <c r="B6" s="106">
        <v>383035</v>
      </c>
      <c r="C6" s="107">
        <v>14.8</v>
      </c>
      <c r="D6" s="132" t="s">
        <v>141</v>
      </c>
      <c r="E6" s="132">
        <v>33</v>
      </c>
      <c r="F6" s="133" t="s">
        <v>141</v>
      </c>
      <c r="G6" s="134">
        <v>8.6</v>
      </c>
      <c r="H6" s="132" t="s">
        <v>141</v>
      </c>
      <c r="I6" s="132">
        <v>25</v>
      </c>
      <c r="J6" s="133" t="s">
        <v>141</v>
      </c>
      <c r="K6" s="134">
        <v>8.8000000000000007</v>
      </c>
    </row>
    <row r="7" spans="1:11" ht="15.6">
      <c r="A7" s="131" t="s">
        <v>179</v>
      </c>
      <c r="B7" s="106">
        <v>912820</v>
      </c>
      <c r="C7" s="107">
        <v>35.299999999999997</v>
      </c>
      <c r="D7" s="132">
        <v>55</v>
      </c>
      <c r="E7" s="132">
        <v>235</v>
      </c>
      <c r="F7" s="133">
        <v>62.5</v>
      </c>
      <c r="G7" s="134">
        <v>61</v>
      </c>
      <c r="H7" s="132">
        <v>36</v>
      </c>
      <c r="I7" s="132">
        <v>164</v>
      </c>
      <c r="J7" s="133">
        <v>67.900000000000006</v>
      </c>
      <c r="K7" s="134">
        <v>57.5</v>
      </c>
    </row>
    <row r="8" spans="1:11" ht="15.6">
      <c r="A8" s="131" t="s">
        <v>41</v>
      </c>
      <c r="B8" s="106">
        <v>437960</v>
      </c>
      <c r="C8" s="107">
        <v>16.899999999999999</v>
      </c>
      <c r="D8" s="132">
        <v>16</v>
      </c>
      <c r="E8" s="132">
        <v>86</v>
      </c>
      <c r="F8" s="133">
        <v>18.2</v>
      </c>
      <c r="G8" s="134">
        <v>22.3</v>
      </c>
      <c r="H8" s="132">
        <v>10</v>
      </c>
      <c r="I8" s="132">
        <v>71</v>
      </c>
      <c r="J8" s="133">
        <v>18.899999999999999</v>
      </c>
      <c r="K8" s="134">
        <v>24.9</v>
      </c>
    </row>
    <row r="9" spans="1:11" ht="15.6">
      <c r="A9" s="131" t="s">
        <v>180</v>
      </c>
      <c r="B9" s="106">
        <v>855229</v>
      </c>
      <c r="C9" s="107">
        <v>33</v>
      </c>
      <c r="D9" s="132">
        <v>9</v>
      </c>
      <c r="E9" s="132">
        <v>24</v>
      </c>
      <c r="F9" s="133">
        <v>10.199999999999999</v>
      </c>
      <c r="G9" s="134">
        <v>6.2</v>
      </c>
      <c r="H9" s="132">
        <v>3</v>
      </c>
      <c r="I9" s="132">
        <v>18</v>
      </c>
      <c r="J9" s="133">
        <v>5.7</v>
      </c>
      <c r="K9" s="134">
        <v>6.3</v>
      </c>
    </row>
    <row r="10" spans="1:11" ht="15.6">
      <c r="A10" s="131" t="s">
        <v>18</v>
      </c>
      <c r="B10" s="132" t="s">
        <v>87</v>
      </c>
      <c r="C10" s="133" t="s">
        <v>87</v>
      </c>
      <c r="D10" s="132" t="s">
        <v>141</v>
      </c>
      <c r="E10" s="132">
        <v>7</v>
      </c>
      <c r="F10" s="133" t="s">
        <v>141</v>
      </c>
      <c r="G10" s="132">
        <v>1.8</v>
      </c>
      <c r="H10" s="132" t="s">
        <v>141</v>
      </c>
      <c r="I10" s="132">
        <v>7</v>
      </c>
      <c r="J10" s="133" t="s">
        <v>141</v>
      </c>
      <c r="K10" s="132">
        <v>2.5</v>
      </c>
    </row>
    <row r="12" spans="1:11">
      <c r="A12" s="135" t="s">
        <v>231</v>
      </c>
    </row>
    <row r="13" spans="1:11">
      <c r="A13" s="135" t="s">
        <v>171</v>
      </c>
    </row>
  </sheetData>
  <mergeCells count="6">
    <mergeCell ref="J3:K4"/>
    <mergeCell ref="A3:A5"/>
    <mergeCell ref="C3:C4"/>
    <mergeCell ref="D3:E4"/>
    <mergeCell ref="F3:G4"/>
    <mergeCell ref="H3:I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DEEC-DB44-4103-BBB7-19E0733E2379}">
  <dimension ref="A1:K14"/>
  <sheetViews>
    <sheetView workbookViewId="0">
      <selection activeCell="A14" sqref="A14"/>
    </sheetView>
  </sheetViews>
  <sheetFormatPr defaultRowHeight="14.4"/>
  <cols>
    <col min="1" max="1" width="16.77734375" bestFit="1" customWidth="1"/>
    <col min="2" max="2" width="15" customWidth="1"/>
    <col min="3" max="3" width="16.109375" customWidth="1"/>
    <col min="4" max="4" width="11.33203125" customWidth="1"/>
    <col min="6" max="6" width="11.5546875" customWidth="1"/>
    <col min="8" max="8" width="11.6640625" customWidth="1"/>
    <col min="10" max="10" width="10.6640625" customWidth="1"/>
  </cols>
  <sheetData>
    <row r="1" spans="1:11">
      <c r="A1" s="26" t="s">
        <v>238</v>
      </c>
    </row>
    <row r="3" spans="1:11" ht="62.4">
      <c r="A3" s="136"/>
      <c r="B3" s="137" t="s">
        <v>186</v>
      </c>
      <c r="C3" s="136" t="s">
        <v>187</v>
      </c>
      <c r="D3" s="164" t="s">
        <v>163</v>
      </c>
      <c r="E3" s="164"/>
      <c r="F3" s="164" t="s">
        <v>167</v>
      </c>
      <c r="G3" s="164"/>
      <c r="H3" s="164" t="s">
        <v>164</v>
      </c>
      <c r="I3" s="164"/>
      <c r="J3" s="164" t="s">
        <v>168</v>
      </c>
      <c r="K3" s="164"/>
    </row>
    <row r="4" spans="1:11" ht="31.2">
      <c r="A4" s="136"/>
      <c r="B4" s="137"/>
      <c r="C4" s="136"/>
      <c r="D4" s="136" t="s">
        <v>82</v>
      </c>
      <c r="E4" s="137" t="s">
        <v>228</v>
      </c>
      <c r="F4" s="137" t="s">
        <v>82</v>
      </c>
      <c r="G4" s="137" t="s">
        <v>228</v>
      </c>
      <c r="H4" s="137" t="s">
        <v>82</v>
      </c>
      <c r="I4" s="137" t="s">
        <v>228</v>
      </c>
      <c r="J4" s="137" t="s">
        <v>82</v>
      </c>
      <c r="K4" s="137" t="s">
        <v>228</v>
      </c>
    </row>
    <row r="5" spans="1:11" ht="15.6">
      <c r="A5" s="133" t="s">
        <v>235</v>
      </c>
      <c r="B5" s="168">
        <v>1167315</v>
      </c>
      <c r="C5" s="165">
        <v>38.1</v>
      </c>
      <c r="D5" s="165">
        <v>26</v>
      </c>
      <c r="E5" s="166">
        <v>136</v>
      </c>
      <c r="F5" s="165">
        <v>29.5</v>
      </c>
      <c r="G5" s="166">
        <v>35.299999999999997</v>
      </c>
      <c r="H5" s="165">
        <v>19</v>
      </c>
      <c r="I5" s="166">
        <v>103</v>
      </c>
      <c r="J5" s="165">
        <v>35.799999999999997</v>
      </c>
      <c r="K5" s="166">
        <v>36.1</v>
      </c>
    </row>
    <row r="6" spans="1:11" ht="15.6">
      <c r="A6" s="133" t="s">
        <v>236</v>
      </c>
      <c r="B6" s="168"/>
      <c r="C6" s="165"/>
      <c r="D6" s="165"/>
      <c r="E6" s="166"/>
      <c r="F6" s="165"/>
      <c r="G6" s="166"/>
      <c r="H6" s="165"/>
      <c r="I6" s="166"/>
      <c r="J6" s="165"/>
      <c r="K6" s="166"/>
    </row>
    <row r="7" spans="1:11" ht="15.6">
      <c r="A7" s="133" t="s">
        <v>29</v>
      </c>
      <c r="B7" s="138">
        <v>840347</v>
      </c>
      <c r="C7" s="133">
        <v>27.4</v>
      </c>
      <c r="D7" s="133">
        <v>42</v>
      </c>
      <c r="E7" s="132">
        <v>188</v>
      </c>
      <c r="F7" s="133">
        <v>47.7</v>
      </c>
      <c r="G7" s="132">
        <v>48.8</v>
      </c>
      <c r="H7" s="133">
        <v>25</v>
      </c>
      <c r="I7" s="132">
        <v>133</v>
      </c>
      <c r="J7" s="133">
        <v>47.2</v>
      </c>
      <c r="K7" s="132">
        <v>46.7</v>
      </c>
    </row>
    <row r="8" spans="1:11" ht="15.6">
      <c r="A8" s="133" t="s">
        <v>26</v>
      </c>
      <c r="B8" s="139">
        <v>242193</v>
      </c>
      <c r="C8" s="133">
        <v>7.9</v>
      </c>
      <c r="D8" s="133" t="s">
        <v>141</v>
      </c>
      <c r="E8" s="132" t="s">
        <v>141</v>
      </c>
      <c r="F8" s="133" t="s">
        <v>141</v>
      </c>
      <c r="G8" s="132" t="s">
        <v>141</v>
      </c>
      <c r="H8" s="133" t="s">
        <v>141</v>
      </c>
      <c r="I8" s="132" t="s">
        <v>141</v>
      </c>
      <c r="J8" s="133" t="s">
        <v>141</v>
      </c>
      <c r="K8" s="132" t="s">
        <v>141</v>
      </c>
    </row>
    <row r="9" spans="1:11" ht="15.6">
      <c r="A9" s="133" t="s">
        <v>21</v>
      </c>
      <c r="B9" s="139">
        <v>257305</v>
      </c>
      <c r="C9" s="133">
        <v>8.4</v>
      </c>
      <c r="D9" s="133" t="s">
        <v>141</v>
      </c>
      <c r="E9" s="132" t="s">
        <v>141</v>
      </c>
      <c r="F9" s="133" t="s">
        <v>141</v>
      </c>
      <c r="G9" s="132" t="s">
        <v>141</v>
      </c>
      <c r="H9" s="133" t="s">
        <v>141</v>
      </c>
      <c r="I9" s="132" t="s">
        <v>141</v>
      </c>
      <c r="J9" s="133" t="s">
        <v>141</v>
      </c>
      <c r="K9" s="132" t="s">
        <v>141</v>
      </c>
    </row>
    <row r="10" spans="1:11" ht="15.6">
      <c r="A10" s="133" t="s">
        <v>237</v>
      </c>
      <c r="B10" s="167">
        <v>556296</v>
      </c>
      <c r="C10" s="165">
        <v>18.2</v>
      </c>
      <c r="D10" s="165">
        <v>10</v>
      </c>
      <c r="E10" s="166">
        <v>29</v>
      </c>
      <c r="F10" s="165">
        <v>11.4</v>
      </c>
      <c r="G10" s="166">
        <v>6</v>
      </c>
      <c r="H10" s="165">
        <v>6</v>
      </c>
      <c r="I10" s="166">
        <v>23</v>
      </c>
      <c r="J10" s="165">
        <v>11.3</v>
      </c>
      <c r="K10" s="166">
        <v>8.1</v>
      </c>
    </row>
    <row r="11" spans="1:11" ht="15.6">
      <c r="A11" s="133" t="s">
        <v>18</v>
      </c>
      <c r="B11" s="167"/>
      <c r="C11" s="165"/>
      <c r="D11" s="165"/>
      <c r="E11" s="166"/>
      <c r="F11" s="165"/>
      <c r="G11" s="166"/>
      <c r="H11" s="165"/>
      <c r="I11" s="166"/>
      <c r="J11" s="165"/>
      <c r="K11" s="166"/>
    </row>
    <row r="13" spans="1:11">
      <c r="A13" s="135" t="s">
        <v>231</v>
      </c>
    </row>
    <row r="14" spans="1:11">
      <c r="A14" s="135" t="s">
        <v>171</v>
      </c>
    </row>
  </sheetData>
  <mergeCells count="24">
    <mergeCell ref="B5:B6"/>
    <mergeCell ref="C5:C6"/>
    <mergeCell ref="D5:D6"/>
    <mergeCell ref="E5:E6"/>
    <mergeCell ref="F5:F6"/>
    <mergeCell ref="G10:G11"/>
    <mergeCell ref="D3:E3"/>
    <mergeCell ref="F3:G3"/>
    <mergeCell ref="H3:I3"/>
    <mergeCell ref="J3:K3"/>
    <mergeCell ref="G5:G6"/>
    <mergeCell ref="B10:B11"/>
    <mergeCell ref="C10:C11"/>
    <mergeCell ref="D10:D11"/>
    <mergeCell ref="E10:E11"/>
    <mergeCell ref="F10:F11"/>
    <mergeCell ref="H10:H11"/>
    <mergeCell ref="I10:I11"/>
    <mergeCell ref="J10:J11"/>
    <mergeCell ref="K10:K11"/>
    <mergeCell ref="H5:H6"/>
    <mergeCell ref="I5:I6"/>
    <mergeCell ref="J5:J6"/>
    <mergeCell ref="K5:K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D272-8AF8-441F-9CA0-C5D32C94AE55}">
  <dimension ref="A1:E11"/>
  <sheetViews>
    <sheetView workbookViewId="0">
      <selection activeCell="A14" sqref="A14"/>
    </sheetView>
  </sheetViews>
  <sheetFormatPr defaultRowHeight="14.4"/>
  <cols>
    <col min="1" max="1" width="28.5546875" customWidth="1"/>
    <col min="2" max="2" width="15.109375" customWidth="1"/>
    <col min="3" max="3" width="14" customWidth="1"/>
    <col min="4" max="4" width="14.6640625" customWidth="1"/>
    <col min="5" max="5" width="16.21875" customWidth="1"/>
  </cols>
  <sheetData>
    <row r="1" spans="1:5">
      <c r="A1" s="26" t="s">
        <v>240</v>
      </c>
    </row>
    <row r="3" spans="1:5" ht="46.8">
      <c r="A3" s="163"/>
      <c r="B3" s="128" t="s">
        <v>163</v>
      </c>
      <c r="C3" s="128" t="s">
        <v>167</v>
      </c>
      <c r="D3" s="128" t="s">
        <v>164</v>
      </c>
      <c r="E3" s="128" t="s">
        <v>168</v>
      </c>
    </row>
    <row r="4" spans="1:5">
      <c r="A4" s="163"/>
      <c r="B4" s="130" t="s">
        <v>228</v>
      </c>
      <c r="C4" s="130" t="s">
        <v>228</v>
      </c>
      <c r="D4" s="130" t="s">
        <v>228</v>
      </c>
      <c r="E4" s="130" t="s">
        <v>228</v>
      </c>
    </row>
    <row r="5" spans="1:5" ht="15.6">
      <c r="A5" s="140" t="s">
        <v>23</v>
      </c>
      <c r="B5" s="132">
        <v>28</v>
      </c>
      <c r="C5" s="133">
        <v>7.3</v>
      </c>
      <c r="D5" s="132">
        <v>24</v>
      </c>
      <c r="E5" s="132">
        <v>8.4</v>
      </c>
    </row>
    <row r="6" spans="1:5" ht="15.6">
      <c r="A6" s="140" t="s">
        <v>22</v>
      </c>
      <c r="B6" s="132">
        <v>19</v>
      </c>
      <c r="C6" s="133">
        <v>4.9000000000000004</v>
      </c>
      <c r="D6" s="132">
        <v>17</v>
      </c>
      <c r="E6" s="132">
        <v>6</v>
      </c>
    </row>
    <row r="7" spans="1:5" ht="15.6">
      <c r="A7" s="140" t="s">
        <v>24</v>
      </c>
      <c r="B7" s="132">
        <v>295</v>
      </c>
      <c r="C7" s="133">
        <v>76.599999999999994</v>
      </c>
      <c r="D7" s="132">
        <v>211</v>
      </c>
      <c r="E7" s="132">
        <v>74</v>
      </c>
    </row>
    <row r="8" spans="1:5" ht="15.6">
      <c r="A8" s="140" t="s">
        <v>21</v>
      </c>
      <c r="B8" s="132" t="s">
        <v>141</v>
      </c>
      <c r="C8" s="133" t="s">
        <v>141</v>
      </c>
      <c r="D8" s="132" t="s">
        <v>141</v>
      </c>
      <c r="E8" s="132" t="s">
        <v>141</v>
      </c>
    </row>
    <row r="9" spans="1:5" ht="15.6">
      <c r="A9" s="140" t="s">
        <v>18</v>
      </c>
      <c r="B9" s="132" t="s">
        <v>141</v>
      </c>
      <c r="C9" s="133" t="s">
        <v>141</v>
      </c>
      <c r="D9" s="132" t="s">
        <v>141</v>
      </c>
      <c r="E9" s="132" t="s">
        <v>141</v>
      </c>
    </row>
    <row r="11" spans="1:5">
      <c r="A11" s="135" t="s">
        <v>231</v>
      </c>
    </row>
  </sheetData>
  <mergeCells count="1">
    <mergeCell ref="A3:A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F06C-633E-49BA-B407-EDEFBD378B25}">
  <dimension ref="A1:I8"/>
  <sheetViews>
    <sheetView workbookViewId="0">
      <selection activeCell="A14" sqref="A14"/>
    </sheetView>
  </sheetViews>
  <sheetFormatPr defaultRowHeight="14.4"/>
  <cols>
    <col min="2" max="2" width="10" customWidth="1"/>
    <col min="4" max="4" width="10.6640625" customWidth="1"/>
    <col min="6" max="6" width="11" customWidth="1"/>
    <col min="8" max="8" width="9.88671875" customWidth="1"/>
  </cols>
  <sheetData>
    <row r="1" spans="1:9">
      <c r="A1" s="26" t="s">
        <v>241</v>
      </c>
    </row>
    <row r="3" spans="1:9" ht="46.8" customHeight="1">
      <c r="A3" s="163"/>
      <c r="B3" s="164" t="s">
        <v>163</v>
      </c>
      <c r="C3" s="164"/>
      <c r="D3" s="164" t="s">
        <v>167</v>
      </c>
      <c r="E3" s="164"/>
      <c r="F3" s="164" t="s">
        <v>164</v>
      </c>
      <c r="G3" s="164"/>
      <c r="H3" s="164" t="s">
        <v>168</v>
      </c>
      <c r="I3" s="164"/>
    </row>
    <row r="4" spans="1:9">
      <c r="A4" s="163"/>
      <c r="B4" s="169" t="s">
        <v>82</v>
      </c>
      <c r="C4" s="169" t="s">
        <v>228</v>
      </c>
      <c r="D4" s="169" t="s">
        <v>82</v>
      </c>
      <c r="E4" s="169" t="s">
        <v>228</v>
      </c>
      <c r="F4" s="169" t="s">
        <v>82</v>
      </c>
      <c r="G4" s="169" t="s">
        <v>228</v>
      </c>
      <c r="H4" s="169" t="s">
        <v>82</v>
      </c>
      <c r="I4" s="169" t="s">
        <v>228</v>
      </c>
    </row>
    <row r="5" spans="1:9">
      <c r="A5" s="163"/>
      <c r="B5" s="169"/>
      <c r="C5" s="169"/>
      <c r="D5" s="169"/>
      <c r="E5" s="169"/>
      <c r="F5" s="169"/>
      <c r="G5" s="169"/>
      <c r="H5" s="169"/>
      <c r="I5" s="169"/>
    </row>
    <row r="6" spans="1:9" ht="15.6">
      <c r="A6" s="140" t="s">
        <v>193</v>
      </c>
      <c r="B6" s="134">
        <v>10</v>
      </c>
      <c r="C6" s="132">
        <v>37</v>
      </c>
      <c r="D6" s="133">
        <v>11.4</v>
      </c>
      <c r="E6" s="132">
        <v>9.6</v>
      </c>
      <c r="F6" s="132">
        <v>10</v>
      </c>
      <c r="G6" s="134">
        <v>25</v>
      </c>
      <c r="H6" s="133">
        <v>11.3</v>
      </c>
      <c r="I6" s="132">
        <v>8.8000000000000007</v>
      </c>
    </row>
    <row r="8" spans="1:9">
      <c r="A8" s="135" t="s">
        <v>231</v>
      </c>
    </row>
  </sheetData>
  <mergeCells count="13">
    <mergeCell ref="B4:B5"/>
    <mergeCell ref="F4:F5"/>
    <mergeCell ref="H4:H5"/>
    <mergeCell ref="A3:A5"/>
    <mergeCell ref="B3:C3"/>
    <mergeCell ref="D3:E3"/>
    <mergeCell ref="F3:G3"/>
    <mergeCell ref="H3:I3"/>
    <mergeCell ref="C4:C5"/>
    <mergeCell ref="D4:D5"/>
    <mergeCell ref="E4:E5"/>
    <mergeCell ref="G4:G5"/>
    <mergeCell ref="I4:I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FF4A-3FFF-4E81-B3F2-BB1586C1FFDC}">
  <dimension ref="A1:E12"/>
  <sheetViews>
    <sheetView workbookViewId="0">
      <selection activeCell="A14" sqref="A14"/>
    </sheetView>
  </sheetViews>
  <sheetFormatPr defaultRowHeight="14.4"/>
  <cols>
    <col min="1" max="1" width="38.44140625" style="78" customWidth="1"/>
    <col min="2" max="2" width="16.109375" style="78" customWidth="1"/>
    <col min="3" max="3" width="19.5546875" style="78" customWidth="1"/>
    <col min="4" max="4" width="18.33203125" style="78" customWidth="1"/>
    <col min="5" max="5" width="19.44140625" style="78" customWidth="1"/>
    <col min="6" max="16384" width="8.88671875" style="78"/>
  </cols>
  <sheetData>
    <row r="1" spans="1:5">
      <c r="A1" s="77" t="s">
        <v>243</v>
      </c>
    </row>
    <row r="3" spans="1:5" ht="46.8">
      <c r="A3" s="163"/>
      <c r="B3" s="128" t="s">
        <v>163</v>
      </c>
      <c r="C3" s="128" t="s">
        <v>167</v>
      </c>
      <c r="D3" s="128" t="s">
        <v>164</v>
      </c>
      <c r="E3" s="128" t="s">
        <v>168</v>
      </c>
    </row>
    <row r="4" spans="1:5">
      <c r="A4" s="163"/>
      <c r="B4" s="130" t="s">
        <v>228</v>
      </c>
      <c r="C4" s="130" t="s">
        <v>228</v>
      </c>
      <c r="D4" s="130" t="s">
        <v>228</v>
      </c>
      <c r="E4" s="130" t="s">
        <v>228</v>
      </c>
    </row>
    <row r="5" spans="1:5" ht="15.6">
      <c r="A5" s="141" t="s">
        <v>244</v>
      </c>
      <c r="B5" s="142">
        <v>7</v>
      </c>
      <c r="C5" s="133">
        <v>1.8</v>
      </c>
      <c r="D5" s="142">
        <v>6</v>
      </c>
      <c r="E5" s="132">
        <v>2.1</v>
      </c>
    </row>
    <row r="6" spans="1:5" ht="31.2">
      <c r="A6" s="141" t="s">
        <v>245</v>
      </c>
      <c r="B6" s="142" t="s">
        <v>141</v>
      </c>
      <c r="C6" s="133" t="s">
        <v>141</v>
      </c>
      <c r="D6" s="142" t="s">
        <v>141</v>
      </c>
      <c r="E6" s="132" t="s">
        <v>141</v>
      </c>
    </row>
    <row r="7" spans="1:5" ht="15.6">
      <c r="A7" s="141" t="s">
        <v>246</v>
      </c>
      <c r="B7" s="142">
        <v>14</v>
      </c>
      <c r="C7" s="133">
        <v>3.6</v>
      </c>
      <c r="D7" s="142">
        <v>11</v>
      </c>
      <c r="E7" s="132">
        <v>3.9</v>
      </c>
    </row>
    <row r="8" spans="1:5" ht="15.6">
      <c r="A8" s="141" t="s">
        <v>247</v>
      </c>
      <c r="B8" s="142" t="s">
        <v>141</v>
      </c>
      <c r="C8" s="133" t="s">
        <v>141</v>
      </c>
      <c r="D8" s="142" t="s">
        <v>141</v>
      </c>
      <c r="E8" s="132" t="s">
        <v>141</v>
      </c>
    </row>
    <row r="9" spans="1:5" ht="15.6">
      <c r="A9" s="141" t="s">
        <v>248</v>
      </c>
      <c r="B9" s="142">
        <v>359</v>
      </c>
      <c r="C9" s="133">
        <v>93.2</v>
      </c>
      <c r="D9" s="142">
        <v>264</v>
      </c>
      <c r="E9" s="132">
        <v>92.6</v>
      </c>
    </row>
    <row r="11" spans="1:5">
      <c r="A11" s="143" t="s">
        <v>231</v>
      </c>
    </row>
    <row r="12" spans="1:5">
      <c r="A12" s="143" t="s">
        <v>171</v>
      </c>
    </row>
  </sheetData>
  <mergeCells count="1">
    <mergeCell ref="A3:A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76E-3225-410B-B8FC-82CA3925C691}">
  <dimension ref="A1:E14"/>
  <sheetViews>
    <sheetView workbookViewId="0">
      <selection activeCell="A14" sqref="A14"/>
    </sheetView>
  </sheetViews>
  <sheetFormatPr defaultRowHeight="14.4"/>
  <cols>
    <col min="1" max="1" width="29.44140625" style="78" customWidth="1"/>
    <col min="2" max="5" width="14.6640625" style="78" customWidth="1"/>
    <col min="6" max="16384" width="8.88671875" style="78"/>
  </cols>
  <sheetData>
    <row r="1" spans="1:5">
      <c r="A1" s="77" t="s">
        <v>251</v>
      </c>
    </row>
    <row r="3" spans="1:5" ht="46.8">
      <c r="A3" s="163"/>
      <c r="B3" s="128" t="s">
        <v>163</v>
      </c>
      <c r="C3" s="128" t="s">
        <v>167</v>
      </c>
      <c r="D3" s="128" t="s">
        <v>164</v>
      </c>
      <c r="E3" s="128" t="s">
        <v>168</v>
      </c>
    </row>
    <row r="4" spans="1:5">
      <c r="A4" s="163"/>
      <c r="B4" s="130" t="s">
        <v>228</v>
      </c>
      <c r="C4" s="130" t="s">
        <v>228</v>
      </c>
      <c r="D4" s="130" t="s">
        <v>228</v>
      </c>
      <c r="E4" s="130" t="s">
        <v>228</v>
      </c>
    </row>
    <row r="5" spans="1:5" ht="15.6">
      <c r="A5" s="141" t="s">
        <v>49</v>
      </c>
      <c r="B5" s="112" t="s">
        <v>141</v>
      </c>
      <c r="C5" s="133" t="s">
        <v>141</v>
      </c>
      <c r="D5" s="112" t="s">
        <v>141</v>
      </c>
      <c r="E5" s="132" t="s">
        <v>141</v>
      </c>
    </row>
    <row r="6" spans="1:5" ht="15.6">
      <c r="A6" s="141" t="s">
        <v>20</v>
      </c>
      <c r="B6" s="112">
        <v>88</v>
      </c>
      <c r="C6" s="133">
        <v>22.9</v>
      </c>
      <c r="D6" s="112">
        <v>60</v>
      </c>
      <c r="E6" s="132">
        <v>21.1</v>
      </c>
    </row>
    <row r="7" spans="1:5" ht="15.6">
      <c r="A7" s="141" t="s">
        <v>252</v>
      </c>
      <c r="B7" s="112" t="s">
        <v>141</v>
      </c>
      <c r="C7" s="133" t="s">
        <v>141</v>
      </c>
      <c r="D7" s="112" t="s">
        <v>141</v>
      </c>
      <c r="E7" s="132" t="s">
        <v>141</v>
      </c>
    </row>
    <row r="8" spans="1:5" ht="15.6">
      <c r="A8" s="141" t="s">
        <v>60</v>
      </c>
      <c r="B8" s="112">
        <v>5</v>
      </c>
      <c r="C8" s="133">
        <v>1.3</v>
      </c>
      <c r="D8" s="112">
        <v>5</v>
      </c>
      <c r="E8" s="132">
        <v>1.8</v>
      </c>
    </row>
    <row r="9" spans="1:5" ht="15.6">
      <c r="A9" s="141" t="s">
        <v>61</v>
      </c>
      <c r="B9" s="112">
        <v>210</v>
      </c>
      <c r="C9" s="133">
        <v>54.5</v>
      </c>
      <c r="D9" s="112">
        <v>159</v>
      </c>
      <c r="E9" s="132">
        <v>55.8</v>
      </c>
    </row>
    <row r="10" spans="1:5" ht="15.6">
      <c r="A10" s="141" t="s">
        <v>21</v>
      </c>
      <c r="B10" s="112">
        <v>31</v>
      </c>
      <c r="C10" s="133">
        <v>8.1</v>
      </c>
      <c r="D10" s="112">
        <v>21</v>
      </c>
      <c r="E10" s="132">
        <v>7.4</v>
      </c>
    </row>
    <row r="11" spans="1:5" ht="15.6">
      <c r="A11" s="141" t="s">
        <v>18</v>
      </c>
      <c r="B11" s="112">
        <v>45</v>
      </c>
      <c r="C11" s="133">
        <v>11.7</v>
      </c>
      <c r="D11" s="112">
        <v>34</v>
      </c>
      <c r="E11" s="132">
        <v>11.9</v>
      </c>
    </row>
    <row r="12" spans="1:5" ht="15.6">
      <c r="A12" s="141" t="s">
        <v>253</v>
      </c>
      <c r="B12" s="112" t="s">
        <v>141</v>
      </c>
      <c r="C12" s="133" t="s">
        <v>141</v>
      </c>
      <c r="D12" s="112" t="s">
        <v>141</v>
      </c>
      <c r="E12" s="132" t="s">
        <v>141</v>
      </c>
    </row>
    <row r="14" spans="1:5">
      <c r="A14" s="135" t="s">
        <v>231</v>
      </c>
    </row>
  </sheetData>
  <mergeCells count="1">
    <mergeCell ref="A3:A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6C2B-128D-404F-A3E7-49CF20C5ACE7}">
  <dimension ref="A1:F13"/>
  <sheetViews>
    <sheetView workbookViewId="0"/>
  </sheetViews>
  <sheetFormatPr defaultColWidth="15.6640625" defaultRowHeight="14.4"/>
  <cols>
    <col min="1" max="1" width="25.6640625" style="78" customWidth="1"/>
    <col min="2" max="16384" width="15.6640625" style="78"/>
  </cols>
  <sheetData>
    <row r="1" spans="1:6">
      <c r="A1" s="77" t="s">
        <v>258</v>
      </c>
    </row>
    <row r="3" spans="1:6" ht="46.8">
      <c r="A3" s="144"/>
      <c r="B3" s="146" t="s">
        <v>198</v>
      </c>
      <c r="C3" s="146" t="s">
        <v>167</v>
      </c>
      <c r="D3" s="146" t="s">
        <v>199</v>
      </c>
      <c r="E3" s="146" t="s">
        <v>200</v>
      </c>
      <c r="F3" s="146" t="s">
        <v>259</v>
      </c>
    </row>
    <row r="4" spans="1:6" ht="15.6">
      <c r="A4" s="115" t="s">
        <v>201</v>
      </c>
      <c r="B4" s="111">
        <v>19</v>
      </c>
      <c r="C4" s="111">
        <v>14</v>
      </c>
      <c r="D4" s="111">
        <v>14</v>
      </c>
      <c r="E4" s="111">
        <v>11.8</v>
      </c>
      <c r="F4" s="145">
        <v>264676</v>
      </c>
    </row>
    <row r="5" spans="1:6" ht="15.6">
      <c r="A5" s="115" t="s">
        <v>202</v>
      </c>
      <c r="B5" s="111">
        <v>21</v>
      </c>
      <c r="C5" s="111">
        <v>15.4</v>
      </c>
      <c r="D5" s="111">
        <v>18</v>
      </c>
      <c r="E5" s="111">
        <v>15.1</v>
      </c>
      <c r="F5" s="145">
        <v>365830</v>
      </c>
    </row>
    <row r="6" spans="1:6" ht="15.6">
      <c r="A6" s="115" t="s">
        <v>203</v>
      </c>
      <c r="B6" s="111">
        <v>26</v>
      </c>
      <c r="C6" s="111">
        <v>19.100000000000001</v>
      </c>
      <c r="D6" s="111">
        <v>23</v>
      </c>
      <c r="E6" s="111">
        <v>19.3</v>
      </c>
      <c r="F6" s="145">
        <v>470191</v>
      </c>
    </row>
    <row r="7" spans="1:6" ht="15.6">
      <c r="A7" s="115" t="s">
        <v>204</v>
      </c>
      <c r="B7" s="111">
        <v>18</v>
      </c>
      <c r="C7" s="111">
        <v>13.2</v>
      </c>
      <c r="D7" s="111">
        <v>13</v>
      </c>
      <c r="E7" s="111">
        <v>10.9</v>
      </c>
      <c r="F7" s="145">
        <v>286135</v>
      </c>
    </row>
    <row r="8" spans="1:6" ht="15.6">
      <c r="A8" s="115" t="s">
        <v>205</v>
      </c>
      <c r="B8" s="111">
        <v>64</v>
      </c>
      <c r="C8" s="111">
        <v>47.1</v>
      </c>
      <c r="D8" s="111">
        <v>55</v>
      </c>
      <c r="E8" s="111">
        <v>46.2</v>
      </c>
      <c r="F8" s="145">
        <v>1346231</v>
      </c>
    </row>
    <row r="9" spans="1:6" ht="31.2">
      <c r="A9" s="115" t="s">
        <v>206</v>
      </c>
      <c r="B9" s="111">
        <v>15</v>
      </c>
      <c r="C9" s="111">
        <v>11</v>
      </c>
      <c r="D9" s="111">
        <v>12</v>
      </c>
      <c r="E9" s="111">
        <v>10.1</v>
      </c>
      <c r="F9" s="145">
        <v>232483</v>
      </c>
    </row>
    <row r="10" spans="1:6" ht="15.6">
      <c r="A10" s="115" t="s">
        <v>207</v>
      </c>
      <c r="B10" s="111">
        <v>83</v>
      </c>
      <c r="C10" s="111">
        <v>61</v>
      </c>
      <c r="D10" s="111">
        <v>75</v>
      </c>
      <c r="E10" s="111">
        <v>63</v>
      </c>
      <c r="F10" s="145">
        <v>1864362</v>
      </c>
    </row>
    <row r="11" spans="1:6" ht="15.6">
      <c r="A11" s="115" t="s">
        <v>208</v>
      </c>
      <c r="B11" s="111">
        <v>58</v>
      </c>
      <c r="C11" s="111">
        <v>42.6</v>
      </c>
      <c r="D11" s="111">
        <v>49</v>
      </c>
      <c r="E11" s="111">
        <v>41.2</v>
      </c>
      <c r="F11" s="145">
        <v>1074905</v>
      </c>
    </row>
    <row r="12" spans="1:6" ht="62.4">
      <c r="A12" s="115" t="s">
        <v>209</v>
      </c>
      <c r="B12" s="111">
        <v>2</v>
      </c>
      <c r="C12" s="111">
        <v>1.5</v>
      </c>
      <c r="D12" s="111">
        <v>0</v>
      </c>
      <c r="E12" s="111">
        <v>0</v>
      </c>
      <c r="F12" s="145">
        <v>0</v>
      </c>
    </row>
    <row r="13" spans="1:6" ht="31.2">
      <c r="A13" s="115" t="s">
        <v>210</v>
      </c>
      <c r="B13" s="111">
        <v>18</v>
      </c>
      <c r="C13" s="111">
        <v>13.2</v>
      </c>
      <c r="D13" s="111">
        <v>14</v>
      </c>
      <c r="E13" s="111">
        <v>11.8</v>
      </c>
      <c r="F13" s="145">
        <v>289980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>
      <selection activeCell="E10" sqref="E10"/>
    </sheetView>
  </sheetViews>
  <sheetFormatPr defaultRowHeight="14.4"/>
  <cols>
    <col min="1" max="1" width="43" style="16" bestFit="1" customWidth="1"/>
    <col min="2" max="2" width="9.109375" style="16" customWidth="1"/>
    <col min="3" max="16384" width="8.88671875" style="16"/>
  </cols>
  <sheetData>
    <row r="1" spans="1:5">
      <c r="A1" s="26" t="s">
        <v>36</v>
      </c>
      <c r="B1" s="40"/>
      <c r="C1" s="40"/>
      <c r="D1" s="17"/>
      <c r="E1" s="17"/>
    </row>
    <row r="2" spans="1:5">
      <c r="A2" s="41"/>
      <c r="B2" s="41"/>
      <c r="C2" s="40"/>
      <c r="D2" s="17"/>
      <c r="E2" s="17"/>
    </row>
    <row r="3" spans="1:5">
      <c r="A3" s="42"/>
      <c r="B3" s="42" t="s">
        <v>11</v>
      </c>
      <c r="C3" s="42" t="s">
        <v>12</v>
      </c>
    </row>
    <row r="4" spans="1:5">
      <c r="A4" s="6" t="s">
        <v>37</v>
      </c>
      <c r="B4" s="6" t="s">
        <v>141</v>
      </c>
      <c r="C4" s="43" t="s">
        <v>141</v>
      </c>
    </row>
    <row r="5" spans="1:5">
      <c r="A5" s="6" t="s">
        <v>38</v>
      </c>
      <c r="B5" s="6">
        <v>10</v>
      </c>
      <c r="C5" s="43">
        <f t="shared" ref="C5:C10" si="0">B5/$B$10*100</f>
        <v>10.75268817204301</v>
      </c>
    </row>
    <row r="6" spans="1:5">
      <c r="A6" s="6" t="s">
        <v>39</v>
      </c>
      <c r="B6" s="6">
        <v>26</v>
      </c>
      <c r="C6" s="43">
        <f t="shared" si="0"/>
        <v>27.956989247311824</v>
      </c>
    </row>
    <row r="7" spans="1:5">
      <c r="A7" s="6" t="s">
        <v>40</v>
      </c>
      <c r="B7" s="6">
        <v>34</v>
      </c>
      <c r="C7" s="43">
        <f t="shared" si="0"/>
        <v>36.55913978494624</v>
      </c>
    </row>
    <row r="8" spans="1:5">
      <c r="A8" s="6" t="s">
        <v>41</v>
      </c>
      <c r="B8" s="6">
        <v>19</v>
      </c>
      <c r="C8" s="43">
        <f t="shared" si="0"/>
        <v>20.43010752688172</v>
      </c>
    </row>
    <row r="9" spans="1:5">
      <c r="A9" s="6" t="s">
        <v>42</v>
      </c>
      <c r="B9" s="6" t="s">
        <v>141</v>
      </c>
      <c r="C9" s="43" t="s">
        <v>141</v>
      </c>
    </row>
    <row r="10" spans="1:5">
      <c r="A10" s="36" t="s">
        <v>13</v>
      </c>
      <c r="B10" s="37">
        <v>93</v>
      </c>
      <c r="C10" s="45">
        <f t="shared" si="0"/>
        <v>100</v>
      </c>
    </row>
    <row r="11" spans="1:5">
      <c r="A11" s="44"/>
      <c r="B11" s="44"/>
      <c r="C11" s="44"/>
    </row>
    <row r="15" spans="1:5" ht="15.75" customHeight="1"/>
  </sheetData>
  <pageMargins left="0.70000000000000007" right="0.70000000000000007" top="0.75" bottom="0.75" header="0.30000000000000004" footer="0.30000000000000004"/>
  <pageSetup paperSize="9"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4CC0-8B4D-49AF-93DE-3A8A2A7CF94E}">
  <dimension ref="A1:F13"/>
  <sheetViews>
    <sheetView workbookViewId="0"/>
  </sheetViews>
  <sheetFormatPr defaultRowHeight="14.4"/>
  <cols>
    <col min="1" max="1" width="22.88671875" style="78" customWidth="1"/>
    <col min="2" max="2" width="15.109375" style="78" customWidth="1"/>
    <col min="3" max="3" width="15.33203125" style="78" customWidth="1"/>
    <col min="4" max="4" width="17.33203125" style="78" customWidth="1"/>
    <col min="5" max="5" width="14.5546875" style="78" customWidth="1"/>
    <col min="6" max="6" width="15.109375" style="78" customWidth="1"/>
    <col min="7" max="16384" width="8.88671875" style="78"/>
  </cols>
  <sheetData>
    <row r="1" spans="1:6">
      <c r="A1" s="77" t="s">
        <v>260</v>
      </c>
    </row>
    <row r="3" spans="1:6" ht="46.8">
      <c r="A3" s="144"/>
      <c r="B3" s="146" t="s">
        <v>198</v>
      </c>
      <c r="C3" s="146" t="s">
        <v>167</v>
      </c>
      <c r="D3" s="146" t="s">
        <v>199</v>
      </c>
      <c r="E3" s="146" t="s">
        <v>200</v>
      </c>
      <c r="F3" s="146" t="s">
        <v>259</v>
      </c>
    </row>
    <row r="4" spans="1:6" ht="15.6">
      <c r="A4" s="115" t="s">
        <v>219</v>
      </c>
      <c r="B4" s="111">
        <v>31</v>
      </c>
      <c r="C4" s="111">
        <v>22.8</v>
      </c>
      <c r="D4" s="111">
        <v>23</v>
      </c>
      <c r="E4" s="111">
        <v>19.3</v>
      </c>
      <c r="F4" s="145">
        <v>494378</v>
      </c>
    </row>
    <row r="5" spans="1:6" ht="15.6">
      <c r="A5" s="115" t="s">
        <v>220</v>
      </c>
      <c r="B5" s="111">
        <v>33</v>
      </c>
      <c r="C5" s="111">
        <v>24.3</v>
      </c>
      <c r="D5" s="111">
        <v>29</v>
      </c>
      <c r="E5" s="111">
        <v>24.4</v>
      </c>
      <c r="F5" s="145">
        <v>592115</v>
      </c>
    </row>
    <row r="6" spans="1:6" ht="15.6">
      <c r="A6" s="115" t="s">
        <v>221</v>
      </c>
      <c r="B6" s="111">
        <v>29</v>
      </c>
      <c r="C6" s="111">
        <v>21.3</v>
      </c>
      <c r="D6" s="111">
        <v>25</v>
      </c>
      <c r="E6" s="111">
        <v>21</v>
      </c>
      <c r="F6" s="145">
        <v>541585</v>
      </c>
    </row>
    <row r="7" spans="1:6" ht="15.6">
      <c r="A7" s="115" t="s">
        <v>261</v>
      </c>
      <c r="B7" s="111">
        <v>49</v>
      </c>
      <c r="C7" s="111">
        <v>36</v>
      </c>
      <c r="D7" s="111">
        <v>40</v>
      </c>
      <c r="E7" s="111">
        <v>33.6</v>
      </c>
      <c r="F7" s="145">
        <v>757349</v>
      </c>
    </row>
    <row r="8" spans="1:6" ht="15.6">
      <c r="A8" s="115" t="s">
        <v>262</v>
      </c>
      <c r="B8" s="111">
        <v>53</v>
      </c>
      <c r="C8" s="111">
        <v>39</v>
      </c>
      <c r="D8" s="111">
        <v>46</v>
      </c>
      <c r="E8" s="111">
        <v>38.700000000000003</v>
      </c>
      <c r="F8" s="145">
        <v>942970</v>
      </c>
    </row>
    <row r="9" spans="1:6" ht="31.2">
      <c r="A9" s="115" t="s">
        <v>222</v>
      </c>
      <c r="B9" s="111">
        <v>29</v>
      </c>
      <c r="C9" s="111">
        <v>21.3</v>
      </c>
      <c r="D9" s="111">
        <v>23</v>
      </c>
      <c r="E9" s="111">
        <v>19.3</v>
      </c>
      <c r="F9" s="145">
        <v>537621</v>
      </c>
    </row>
    <row r="10" spans="1:6" ht="15.6">
      <c r="A10" s="115" t="s">
        <v>223</v>
      </c>
      <c r="B10" s="111">
        <v>67</v>
      </c>
      <c r="C10" s="111">
        <v>49.3</v>
      </c>
      <c r="D10" s="111">
        <v>56</v>
      </c>
      <c r="E10" s="111">
        <v>47.1</v>
      </c>
      <c r="F10" s="145">
        <v>1197627</v>
      </c>
    </row>
    <row r="11" spans="1:6" ht="15.6">
      <c r="A11" s="115" t="s">
        <v>224</v>
      </c>
      <c r="B11" s="111">
        <v>53</v>
      </c>
      <c r="C11" s="111">
        <v>39</v>
      </c>
      <c r="D11" s="111">
        <v>44</v>
      </c>
      <c r="E11" s="111">
        <v>37</v>
      </c>
      <c r="F11" s="145">
        <v>915938</v>
      </c>
    </row>
    <row r="12" spans="1:6" ht="62.4">
      <c r="A12" s="115" t="s">
        <v>209</v>
      </c>
      <c r="B12" s="111">
        <v>21</v>
      </c>
      <c r="C12" s="111">
        <v>15.4</v>
      </c>
      <c r="D12" s="111">
        <v>17</v>
      </c>
      <c r="E12" s="111">
        <v>14.3</v>
      </c>
      <c r="F12" s="145">
        <v>400091</v>
      </c>
    </row>
    <row r="13" spans="1:6" ht="31.2">
      <c r="A13" s="115" t="s">
        <v>225</v>
      </c>
      <c r="B13" s="111">
        <v>20</v>
      </c>
      <c r="C13" s="111">
        <v>14.7</v>
      </c>
      <c r="D13" s="111">
        <v>14</v>
      </c>
      <c r="E13" s="111">
        <v>11.8</v>
      </c>
      <c r="F13" s="145">
        <v>336410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4.4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workbookViewId="0">
      <selection sqref="A1:C6"/>
    </sheetView>
  </sheetViews>
  <sheetFormatPr defaultRowHeight="14.4"/>
  <cols>
    <col min="1" max="1" width="25" style="16" customWidth="1"/>
    <col min="2" max="2" width="9.109375" style="16" customWidth="1"/>
    <col min="3" max="16384" width="8.88671875" style="16"/>
  </cols>
  <sheetData>
    <row r="1" spans="1:5">
      <c r="A1" s="26" t="s">
        <v>43</v>
      </c>
      <c r="B1" s="14"/>
      <c r="C1" s="14"/>
      <c r="D1" s="17"/>
      <c r="E1" s="17"/>
    </row>
    <row r="2" spans="1:5">
      <c r="A2" s="26"/>
      <c r="B2" s="14"/>
      <c r="C2" s="14"/>
      <c r="D2" s="17"/>
      <c r="E2" s="17"/>
    </row>
    <row r="3" spans="1:5">
      <c r="A3" s="42"/>
      <c r="B3" s="42" t="s">
        <v>11</v>
      </c>
      <c r="C3" s="42" t="s">
        <v>12</v>
      </c>
    </row>
    <row r="4" spans="1:5">
      <c r="A4" s="50" t="s">
        <v>16</v>
      </c>
      <c r="B4" s="6">
        <v>8</v>
      </c>
      <c r="C4" s="51">
        <f>B4/93*100</f>
        <v>8.6021505376344098</v>
      </c>
    </row>
    <row r="5" spans="1:5">
      <c r="A5" s="50" t="s">
        <v>17</v>
      </c>
      <c r="B5" s="6">
        <v>85</v>
      </c>
      <c r="C5" s="51">
        <f>B5/93*100</f>
        <v>91.397849462365585</v>
      </c>
    </row>
    <row r="6" spans="1:5">
      <c r="A6" s="47" t="s">
        <v>13</v>
      </c>
      <c r="B6" s="48">
        <v>93</v>
      </c>
      <c r="C6" s="49">
        <v>100</v>
      </c>
    </row>
    <row r="7" spans="1:5">
      <c r="A7" s="28"/>
      <c r="B7" s="28"/>
      <c r="C7" s="28"/>
    </row>
    <row r="8" spans="1:5">
      <c r="A8" s="25"/>
      <c r="B8" s="25"/>
      <c r="C8" s="25"/>
    </row>
    <row r="9" spans="1:5">
      <c r="A9" s="25"/>
      <c r="B9" s="25"/>
      <c r="C9" s="25"/>
    </row>
    <row r="10" spans="1:5">
      <c r="A10" s="25" t="s">
        <v>44</v>
      </c>
      <c r="B10" s="25"/>
      <c r="C10" s="25"/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workbookViewId="0">
      <selection activeCell="D13" sqref="D13"/>
    </sheetView>
  </sheetViews>
  <sheetFormatPr defaultRowHeight="14.4"/>
  <cols>
    <col min="1" max="1" width="46.5546875" style="16" bestFit="1" customWidth="1"/>
    <col min="2" max="2" width="9.109375" style="16" customWidth="1"/>
    <col min="3" max="16384" width="8.88671875" style="16"/>
  </cols>
  <sheetData>
    <row r="1" spans="1:5">
      <c r="A1" s="26" t="s">
        <v>47</v>
      </c>
      <c r="B1" s="14"/>
      <c r="C1" s="14"/>
      <c r="D1" s="17"/>
      <c r="E1" s="17"/>
    </row>
    <row r="2" spans="1:5">
      <c r="A2" s="26"/>
      <c r="B2" s="26"/>
      <c r="C2" s="14"/>
      <c r="D2" s="17"/>
      <c r="E2" s="17"/>
    </row>
    <row r="3" spans="1:5">
      <c r="A3" s="46"/>
      <c r="B3" s="42" t="s">
        <v>11</v>
      </c>
      <c r="C3" s="42" t="s">
        <v>12</v>
      </c>
      <c r="D3" s="23"/>
    </row>
    <row r="4" spans="1:5">
      <c r="A4" s="6" t="s">
        <v>45</v>
      </c>
      <c r="B4" s="6">
        <v>79</v>
      </c>
      <c r="C4" s="51">
        <f>B4/93*100</f>
        <v>84.946236559139791</v>
      </c>
      <c r="D4" s="23"/>
    </row>
    <row r="5" spans="1:5">
      <c r="A5" s="6" t="s">
        <v>46</v>
      </c>
      <c r="B5" s="6" t="s">
        <v>141</v>
      </c>
      <c r="C5" s="51" t="s">
        <v>141</v>
      </c>
      <c r="D5" s="23"/>
    </row>
    <row r="6" spans="1:5">
      <c r="A6" s="6" t="s">
        <v>21</v>
      </c>
      <c r="B6" s="6" t="s">
        <v>141</v>
      </c>
      <c r="C6" s="51" t="s">
        <v>141</v>
      </c>
      <c r="D6" s="23"/>
    </row>
    <row r="7" spans="1:5">
      <c r="A7" s="47" t="s">
        <v>13</v>
      </c>
      <c r="B7" s="48">
        <v>93</v>
      </c>
      <c r="C7" s="52">
        <f t="shared" ref="C7" si="0">B7/93*100</f>
        <v>100</v>
      </c>
    </row>
    <row r="8" spans="1:5">
      <c r="A8" s="44"/>
      <c r="B8" s="44"/>
      <c r="C8" s="44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>
      <selection activeCell="A4" sqref="A4"/>
    </sheetView>
  </sheetViews>
  <sheetFormatPr defaultRowHeight="14.4"/>
  <cols>
    <col min="1" max="1" width="43" style="16" bestFit="1" customWidth="1"/>
    <col min="2" max="2" width="14.5546875" style="16" bestFit="1" customWidth="1"/>
    <col min="3" max="3" width="9.109375" style="16" customWidth="1"/>
    <col min="4" max="16384" width="8.88671875" style="16"/>
  </cols>
  <sheetData>
    <row r="1" spans="1:3">
      <c r="A1" s="26" t="s">
        <v>48</v>
      </c>
      <c r="B1" s="14"/>
      <c r="C1" s="26"/>
    </row>
    <row r="2" spans="1:3">
      <c r="A2" s="26"/>
      <c r="B2" s="26"/>
      <c r="C2" s="26"/>
    </row>
    <row r="3" spans="1:3">
      <c r="A3" s="53"/>
      <c r="B3" s="54" t="s">
        <v>11</v>
      </c>
      <c r="C3" s="54" t="s">
        <v>12</v>
      </c>
    </row>
    <row r="4" spans="1:3">
      <c r="A4" s="6" t="s">
        <v>62</v>
      </c>
      <c r="B4" s="6">
        <v>21</v>
      </c>
      <c r="C4" s="51">
        <f>B4/93*100</f>
        <v>22.58064516129032</v>
      </c>
    </row>
    <row r="5" spans="1:3">
      <c r="A5" s="6" t="s">
        <v>20</v>
      </c>
      <c r="B5" s="6">
        <v>30</v>
      </c>
      <c r="C5" s="51">
        <f t="shared" ref="C5:C7" si="0">B5/93*100</f>
        <v>32.258064516129032</v>
      </c>
    </row>
    <row r="6" spans="1:3">
      <c r="A6" s="6" t="s">
        <v>18</v>
      </c>
      <c r="B6" s="6">
        <v>13</v>
      </c>
      <c r="C6" s="51">
        <f t="shared" si="0"/>
        <v>13.978494623655912</v>
      </c>
    </row>
    <row r="7" spans="1:3">
      <c r="A7" s="6" t="s">
        <v>46</v>
      </c>
      <c r="B7" s="6">
        <v>22</v>
      </c>
      <c r="C7" s="51">
        <f t="shared" si="0"/>
        <v>23.655913978494624</v>
      </c>
    </row>
    <row r="8" spans="1:3">
      <c r="A8" s="6" t="s">
        <v>49</v>
      </c>
      <c r="B8" s="6" t="s">
        <v>141</v>
      </c>
      <c r="C8" s="51" t="s">
        <v>141</v>
      </c>
    </row>
    <row r="9" spans="1:3">
      <c r="A9" s="6" t="s">
        <v>19</v>
      </c>
      <c r="B9" s="6" t="s">
        <v>141</v>
      </c>
      <c r="C9" s="51" t="s">
        <v>141</v>
      </c>
    </row>
    <row r="10" spans="1:3">
      <c r="A10" s="6" t="s">
        <v>50</v>
      </c>
      <c r="B10" s="6" t="s">
        <v>141</v>
      </c>
      <c r="C10" s="51" t="s">
        <v>141</v>
      </c>
    </row>
    <row r="11" spans="1:3">
      <c r="A11" s="6" t="s">
        <v>21</v>
      </c>
      <c r="B11" s="6" t="s">
        <v>141</v>
      </c>
      <c r="C11" s="51" t="s">
        <v>141</v>
      </c>
    </row>
    <row r="12" spans="1:3">
      <c r="A12" s="55" t="s">
        <v>13</v>
      </c>
      <c r="B12" s="37">
        <v>93</v>
      </c>
      <c r="C12" s="38">
        <v>100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>
      <selection activeCell="A15" sqref="A15"/>
    </sheetView>
  </sheetViews>
  <sheetFormatPr defaultRowHeight="14.4"/>
  <cols>
    <col min="1" max="1" width="43" style="16" bestFit="1" customWidth="1"/>
    <col min="2" max="2" width="9.109375" style="16" customWidth="1"/>
    <col min="3" max="16384" width="8.88671875" style="16"/>
  </cols>
  <sheetData>
    <row r="1" spans="1:3">
      <c r="A1" s="26" t="s">
        <v>51</v>
      </c>
      <c r="B1" s="14"/>
      <c r="C1" s="14"/>
    </row>
    <row r="2" spans="1:3">
      <c r="A2" s="26"/>
      <c r="B2" s="26"/>
      <c r="C2" s="14"/>
    </row>
    <row r="3" spans="1:3">
      <c r="A3" s="57"/>
      <c r="B3" s="42" t="s">
        <v>11</v>
      </c>
      <c r="C3" s="42" t="s">
        <v>12</v>
      </c>
    </row>
    <row r="4" spans="1:3">
      <c r="A4" s="6" t="s">
        <v>23</v>
      </c>
      <c r="B4" s="6">
        <v>0</v>
      </c>
      <c r="C4" s="56">
        <f>B4/93*100</f>
        <v>0</v>
      </c>
    </row>
    <row r="5" spans="1:3">
      <c r="A5" s="6" t="s">
        <v>22</v>
      </c>
      <c r="B5" s="6">
        <v>5</v>
      </c>
      <c r="C5" s="56">
        <f t="shared" ref="C5:C8" si="0">B5/93*100</f>
        <v>5.376344086021505</v>
      </c>
    </row>
    <row r="6" spans="1:3">
      <c r="A6" s="6" t="s">
        <v>24</v>
      </c>
      <c r="B6" s="6">
        <v>66</v>
      </c>
      <c r="C6" s="56">
        <f t="shared" si="0"/>
        <v>70.967741935483872</v>
      </c>
    </row>
    <row r="7" spans="1:3">
      <c r="A7" s="6" t="s">
        <v>18</v>
      </c>
      <c r="B7" s="6">
        <v>5</v>
      </c>
      <c r="C7" s="56">
        <f t="shared" si="0"/>
        <v>5.376344086021505</v>
      </c>
    </row>
    <row r="8" spans="1:3">
      <c r="A8" s="6" t="s">
        <v>46</v>
      </c>
      <c r="B8" s="6">
        <v>17</v>
      </c>
      <c r="C8" s="56">
        <f t="shared" si="0"/>
        <v>18.27956989247312</v>
      </c>
    </row>
    <row r="9" spans="1:3">
      <c r="A9" s="55" t="s">
        <v>13</v>
      </c>
      <c r="B9" s="37">
        <v>93</v>
      </c>
      <c r="C9" s="38">
        <v>100</v>
      </c>
    </row>
    <row r="10" spans="1:3">
      <c r="A10" s="44"/>
      <c r="B10" s="44"/>
      <c r="C10" s="44"/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>
      <selection activeCell="D15" sqref="D15:D16"/>
    </sheetView>
  </sheetViews>
  <sheetFormatPr defaultRowHeight="14.4"/>
  <cols>
    <col min="1" max="1" width="43" style="16" bestFit="1" customWidth="1"/>
    <col min="2" max="2" width="13.44140625" style="16" bestFit="1" customWidth="1"/>
    <col min="3" max="3" width="9.109375" style="16" customWidth="1"/>
    <col min="4" max="16384" width="8.88671875" style="16"/>
  </cols>
  <sheetData>
    <row r="1" spans="1:3">
      <c r="A1" s="26" t="s">
        <v>52</v>
      </c>
      <c r="B1" s="14"/>
      <c r="C1" s="58"/>
    </row>
    <row r="2" spans="1:3">
      <c r="A2" s="26"/>
      <c r="B2" s="26"/>
      <c r="C2" s="58"/>
    </row>
    <row r="3" spans="1:3">
      <c r="A3" s="42"/>
      <c r="B3" s="42" t="s">
        <v>11</v>
      </c>
      <c r="C3" s="42" t="s">
        <v>12</v>
      </c>
    </row>
    <row r="4" spans="1:3">
      <c r="A4" s="6" t="s">
        <v>25</v>
      </c>
      <c r="B4" s="6">
        <v>38</v>
      </c>
      <c r="C4" s="51">
        <f>B4/93*100</f>
        <v>40.86021505376344</v>
      </c>
    </row>
    <row r="5" spans="1:3">
      <c r="A5" s="6" t="s">
        <v>18</v>
      </c>
      <c r="B5" s="6">
        <v>5</v>
      </c>
      <c r="C5" s="51">
        <f t="shared" ref="C5:C7" si="0">B5/93*100</f>
        <v>5.376344086021505</v>
      </c>
    </row>
    <row r="6" spans="1:3">
      <c r="A6" s="6" t="s">
        <v>29</v>
      </c>
      <c r="B6" s="6">
        <v>31</v>
      </c>
      <c r="C6" s="51">
        <f t="shared" si="0"/>
        <v>33.333333333333329</v>
      </c>
    </row>
    <row r="7" spans="1:3">
      <c r="A7" s="6" t="s">
        <v>46</v>
      </c>
      <c r="B7" s="6">
        <v>7</v>
      </c>
      <c r="C7" s="51">
        <f t="shared" si="0"/>
        <v>7.5268817204301079</v>
      </c>
    </row>
    <row r="8" spans="1:3">
      <c r="A8" s="6" t="s">
        <v>28</v>
      </c>
      <c r="B8" s="6" t="s">
        <v>141</v>
      </c>
      <c r="C8" s="51" t="s">
        <v>141</v>
      </c>
    </row>
    <row r="9" spans="1:3">
      <c r="A9" s="6" t="s">
        <v>26</v>
      </c>
      <c r="B9" s="6" t="s">
        <v>141</v>
      </c>
      <c r="C9" s="51" t="s">
        <v>141</v>
      </c>
    </row>
    <row r="10" spans="1:3">
      <c r="A10" s="6" t="s">
        <v>21</v>
      </c>
      <c r="B10" s="6" t="s">
        <v>141</v>
      </c>
      <c r="C10" s="51" t="s">
        <v>141</v>
      </c>
    </row>
    <row r="11" spans="1:3">
      <c r="A11" s="6" t="s">
        <v>27</v>
      </c>
      <c r="B11" s="6" t="s">
        <v>141</v>
      </c>
      <c r="C11" s="51" t="s">
        <v>141</v>
      </c>
    </row>
    <row r="12" spans="1:3">
      <c r="A12" s="36" t="s">
        <v>13</v>
      </c>
      <c r="B12" s="37">
        <v>93</v>
      </c>
      <c r="C12" s="38">
        <v>100</v>
      </c>
    </row>
    <row r="13" spans="1:3">
      <c r="A13" s="44"/>
      <c r="B13" s="44"/>
      <c r="C13" s="4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6DA5698478147BED3D5920B38E9F1" ma:contentTypeVersion="12" ma:contentTypeDescription="Create a new document." ma:contentTypeScope="" ma:versionID="78176a045a9658b6c70862f851c95bb6">
  <xsd:schema xmlns:xsd="http://www.w3.org/2001/XMLSchema" xmlns:xs="http://www.w3.org/2001/XMLSchema" xmlns:p="http://schemas.microsoft.com/office/2006/metadata/properties" xmlns:ns3="20c5cc54-0cc3-4475-828a-687f189492a4" xmlns:ns4="903886ab-451e-414b-9505-e8edcb956dc2" targetNamespace="http://schemas.microsoft.com/office/2006/metadata/properties" ma:root="true" ma:fieldsID="ff8b7539778e267e41d6b66aa6d2f5bc" ns3:_="" ns4:_="">
    <xsd:import namespace="20c5cc54-0cc3-4475-828a-687f189492a4"/>
    <xsd:import namespace="903886ab-451e-414b-9505-e8edcb956d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5cc54-0cc3-4475-828a-687f18949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886ab-451e-414b-9505-e8edcb956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E7DCE-2C5D-4DF1-BB2B-27577C3B97B6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20c5cc54-0cc3-4475-828a-687f189492a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03886ab-451e-414b-9505-e8edcb956dc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C74288-0313-4D81-B26C-0428CE2B9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28052-8137-419B-8FB4-BB57C6162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c5cc54-0cc3-4475-828a-687f189492a4"/>
    <ds:schemaRef ds:uri="903886ab-451e-414b-9505-e8edcb956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2</vt:i4>
      </vt:variant>
    </vt:vector>
  </HeadingPairs>
  <TitlesOfParts>
    <vt:vector size="43" baseType="lpstr">
      <vt:lpstr>Notes</vt:lpstr>
      <vt:lpstr>Contents</vt:lpstr>
      <vt:lpstr>WF Gender</vt:lpstr>
      <vt:lpstr>WF Age</vt:lpstr>
      <vt:lpstr>WF Disability</vt:lpstr>
      <vt:lpstr>WF Ethnicity</vt:lpstr>
      <vt:lpstr>WF Religion_Belief</vt:lpstr>
      <vt:lpstr>WF Sexual_Orientation</vt:lpstr>
      <vt:lpstr>WF Marital_Status</vt:lpstr>
      <vt:lpstr>Ap Gender</vt:lpstr>
      <vt:lpstr>Ap Age</vt:lpstr>
      <vt:lpstr>Ap Disability</vt:lpstr>
      <vt:lpstr>Ap Ethnicity</vt:lpstr>
      <vt:lpstr>Ap Religion_Belief</vt:lpstr>
      <vt:lpstr>Ap Sexual_Orientation</vt:lpstr>
      <vt:lpstr>Ap Marital_Status</vt:lpstr>
      <vt:lpstr>APW Exhibitions</vt:lpstr>
      <vt:lpstr>APW Film Screenings</vt:lpstr>
      <vt:lpstr>APW Presenting Venues - Perform</vt:lpstr>
      <vt:lpstr>APW Touring Performances</vt:lpstr>
      <vt:lpstr>APW C&amp;YP Participation</vt:lpstr>
      <vt:lpstr>APW General Participation</vt:lpstr>
      <vt:lpstr>APW Employees</vt:lpstr>
      <vt:lpstr>APW Boards of Management</vt:lpstr>
      <vt:lpstr>NL Indivudals  Gender</vt:lpstr>
      <vt:lpstr>NL Indivudals Age</vt:lpstr>
      <vt:lpstr>NL Individiuals Relationship</vt:lpstr>
      <vt:lpstr>NL Individuals Disability</vt:lpstr>
      <vt:lpstr>NL Organisations Led</vt:lpstr>
      <vt:lpstr>NL Organisations Set up for</vt:lpstr>
      <vt:lpstr>NL Approved Projects by PC</vt:lpstr>
      <vt:lpstr>URF Gender</vt:lpstr>
      <vt:lpstr>URF Age</vt:lpstr>
      <vt:lpstr>URF Relationship Status</vt:lpstr>
      <vt:lpstr>URF Sexual Orientation</vt:lpstr>
      <vt:lpstr>URF Disability</vt:lpstr>
      <vt:lpstr>URF Ethnicity</vt:lpstr>
      <vt:lpstr>URF Religion - Belief</vt:lpstr>
      <vt:lpstr>ESF Organisations Led by</vt:lpstr>
      <vt:lpstr>ESF Organisations Setup for</vt:lpstr>
      <vt:lpstr>Sheet1</vt:lpstr>
      <vt:lpstr>'NL Indivudals  Gender'!_ftnref1</vt:lpstr>
      <vt:lpstr>'NL Indivudals  Gender'!_ftnref2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Fellows, Carl (Admin)</dc:creator>
  <cp:lastModifiedBy>Chris Batsford</cp:lastModifiedBy>
  <dcterms:created xsi:type="dcterms:W3CDTF">2019-03-11T15:16:08Z</dcterms:created>
  <dcterms:modified xsi:type="dcterms:W3CDTF">2020-09-25T07:12:40Z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A25527650</vt:lpwstr>
  </property>
  <property fmtid="{D5CDD505-2E9C-101B-9397-08002B2CF9AE}" pid="4" name="Objective-Title">
    <vt:lpwstr>Training Attendance data</vt:lpwstr>
  </property>
  <property fmtid="{D5CDD505-2E9C-101B-9397-08002B2CF9AE}" pid="5" name="Objective-Description">
    <vt:lpwstr/>
  </property>
  <property fmtid="{D5CDD505-2E9C-101B-9397-08002B2CF9AE}" pid="6" name="Objective-CreationStamp">
    <vt:filetime>2019-03-11T16:37:13Z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2019-03-12T08:34:14Z</vt:filetime>
  </property>
  <property fmtid="{D5CDD505-2E9C-101B-9397-08002B2CF9AE}" pid="11" name="Objective-Owner">
    <vt:lpwstr>Vincent, Eloise (PSG - HR - Expert Services)</vt:lpwstr>
  </property>
  <property fmtid="{D5CDD505-2E9C-101B-9397-08002B2CF9AE}" pid="12" name="Objective-Path">
    <vt:lpwstr>Objective Global Folder:Business File Plan:Permanent Secretary's Group (PSG):Permanent Secretary's Group (PSG) - HR - Expert Services:1 - Save:Policy Team:Equality:HR Annual Employer Equality Report:HR Equality - Employer Equality Report - 2017-2018:Excel</vt:lpwstr>
  </property>
  <property fmtid="{D5CDD505-2E9C-101B-9397-08002B2CF9AE}" pid="13" name="Objective-Parent">
    <vt:lpwstr>Excel tables for open data publication</vt:lpwstr>
  </property>
  <property fmtid="{D5CDD505-2E9C-101B-9397-08002B2CF9AE}" pid="14" name="Objective-State">
    <vt:lpwstr>Being Edited</vt:lpwstr>
  </property>
  <property fmtid="{D5CDD505-2E9C-101B-9397-08002B2CF9AE}" pid="15" name="Objective-VersionId">
    <vt:lpwstr>vA50729751</vt:lpwstr>
  </property>
  <property fmtid="{D5CDD505-2E9C-101B-9397-08002B2CF9AE}" pid="16" name="Objective-Version">
    <vt:lpwstr>1.1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qA1304177</vt:lpwstr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Language">
    <vt:lpwstr>English (eng)</vt:lpwstr>
  </property>
  <property fmtid="{D5CDD505-2E9C-101B-9397-08002B2CF9AE}" pid="23" name="Objective-Date Acquired">
    <vt:filetime>2019-03-11T23:59:59Z</vt:filetime>
  </property>
  <property fmtid="{D5CDD505-2E9C-101B-9397-08002B2CF9AE}" pid="24" name="Objective-What to Keep">
    <vt:lpwstr>No</vt:lpwstr>
  </property>
  <property fmtid="{D5CDD505-2E9C-101B-9397-08002B2CF9AE}" pid="25" name="Objective-Official Transl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Language [system]">
    <vt:lpwstr>English (eng)</vt:lpwstr>
  </property>
  <property fmtid="{D5CDD505-2E9C-101B-9397-08002B2CF9AE}" pid="29" name="Objective-Date Acquired [system]">
    <vt:filetime>2019-03-11T00:00:00Z</vt:filetime>
  </property>
  <property fmtid="{D5CDD505-2E9C-101B-9397-08002B2CF9AE}" pid="30" name="Objective-What to Keep [system]">
    <vt:lpwstr>No</vt:lpwstr>
  </property>
  <property fmtid="{D5CDD505-2E9C-101B-9397-08002B2CF9AE}" pid="31" name="Objective-Official Translation [system]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0x0101000836DA5698478147BED3D5920B38E9F1</vt:lpwstr>
  </property>
  <property fmtid="{D5CDD505-2E9C-101B-9397-08002B2CF9AE}" pid="34" name="RecordPoint_WorkflowType">
    <vt:lpwstr>ActiveSubmitStub</vt:lpwstr>
  </property>
  <property fmtid="{D5CDD505-2E9C-101B-9397-08002B2CF9AE}" pid="35" name="RecordPoint_ActiveItemUniqueId">
    <vt:lpwstr>{29d11355-0f6e-42d0-8e27-105d57f4f096}</vt:lpwstr>
  </property>
  <property fmtid="{D5CDD505-2E9C-101B-9397-08002B2CF9AE}" pid="36" name="HR Document Type">
    <vt:lpwstr/>
  </property>
  <property fmtid="{D5CDD505-2E9C-101B-9397-08002B2CF9AE}" pid="37" name="RecordPoint_ActiveItemWebId">
    <vt:lpwstr>{f9ce7b62-b777-4779-aabc-67296a301bff}</vt:lpwstr>
  </property>
  <property fmtid="{D5CDD505-2E9C-101B-9397-08002B2CF9AE}" pid="38" name="RecordPoint_ActiveItemSiteId">
    <vt:lpwstr>{7b27078a-0544-42b7-8b00-a97e94acea45}</vt:lpwstr>
  </property>
  <property fmtid="{D5CDD505-2E9C-101B-9397-08002B2CF9AE}" pid="39" name="RecordPoint_ActiveItemListId">
    <vt:lpwstr>{1faa7ae3-078a-4bb2-a0ed-24a7d82257e3}</vt:lpwstr>
  </property>
  <property fmtid="{D5CDD505-2E9C-101B-9397-08002B2CF9AE}" pid="40" name="RecordPoint_RecordNumberSubmitted">
    <vt:lpwstr>R0000555951</vt:lpwstr>
  </property>
  <property fmtid="{D5CDD505-2E9C-101B-9397-08002B2CF9AE}" pid="41" name="RecordPoint_SubmissionCompleted">
    <vt:lpwstr>2019-07-10T15:16:30.3201863+01:00</vt:lpwstr>
  </property>
</Properties>
</file>